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itjaro\Documents\veřejné zakázky\monitoring 01-2014\monit_1pol_2017\zverejneni\"/>
    </mc:Choice>
  </mc:AlternateContent>
  <bookViews>
    <workbookView xWindow="240" yWindow="96" windowWidth="19152" windowHeight="5700" activeTab="3"/>
  </bookViews>
  <sheets>
    <sheet name="5-50" sheetId="4" r:id="rId1"/>
    <sheet name="50-199" sheetId="1" r:id="rId2"/>
    <sheet name="200-1 999" sheetId="2" r:id="rId3"/>
    <sheet name="nad 2 mil." sheetId="3" r:id="rId4"/>
    <sheet name="List1" sheetId="5" state="hidden" r:id="rId5"/>
  </sheets>
  <calcPr calcId="162913"/>
</workbook>
</file>

<file path=xl/calcChain.xml><?xml version="1.0" encoding="utf-8"?>
<calcChain xmlns="http://schemas.openxmlformats.org/spreadsheetml/2006/main">
  <c r="I16" i="1" l="1"/>
  <c r="I21" i="3"/>
  <c r="H46" i="2"/>
  <c r="H59" i="1" l="1"/>
  <c r="C46" i="4" l="1"/>
  <c r="I44" i="2" l="1"/>
  <c r="I42" i="2"/>
  <c r="I40" i="2"/>
  <c r="I15" i="1" l="1"/>
  <c r="I58" i="1" l="1"/>
  <c r="I57" i="1"/>
  <c r="I55" i="1"/>
  <c r="I54" i="1"/>
  <c r="I53" i="1"/>
  <c r="I52" i="1"/>
  <c r="I51" i="1"/>
  <c r="I50" i="1" l="1"/>
  <c r="I49" i="1"/>
  <c r="I35" i="2" l="1"/>
  <c r="I34" i="2"/>
  <c r="I33" i="2"/>
  <c r="I32" i="2"/>
  <c r="I6" i="3" l="1"/>
  <c r="D20" i="4" l="1"/>
  <c r="I17" i="3" l="1"/>
  <c r="I18" i="3"/>
  <c r="I19" i="3"/>
  <c r="I20" i="3"/>
  <c r="F15" i="3"/>
  <c r="F16" i="3"/>
  <c r="F17" i="3"/>
  <c r="F18" i="3"/>
  <c r="F19" i="3"/>
  <c r="F20" i="3"/>
  <c r="F14" i="3"/>
  <c r="F13" i="3"/>
  <c r="F12" i="3"/>
  <c r="I8" i="3"/>
  <c r="I9" i="3"/>
  <c r="I10" i="3"/>
  <c r="I11" i="3"/>
  <c r="I12" i="3"/>
  <c r="I13" i="3"/>
  <c r="I14" i="3"/>
  <c r="I15" i="3"/>
  <c r="I16" i="3"/>
  <c r="I7" i="3"/>
  <c r="I10" i="1" l="1"/>
  <c r="I13" i="1" l="1"/>
  <c r="I7" i="1" l="1"/>
  <c r="I8" i="1"/>
  <c r="I9" i="1"/>
  <c r="I24" i="2"/>
  <c r="F24" i="2"/>
  <c r="F30" i="2"/>
  <c r="F31" i="2"/>
  <c r="F19" i="2"/>
  <c r="F20" i="2"/>
  <c r="F21" i="2"/>
  <c r="F22" i="2"/>
  <c r="F23" i="2"/>
  <c r="F25" i="2"/>
  <c r="F26" i="2"/>
  <c r="F27" i="2"/>
  <c r="F28" i="2"/>
  <c r="F29" i="2"/>
  <c r="F10" i="2"/>
  <c r="F11" i="2"/>
  <c r="F12" i="2"/>
  <c r="F13" i="2"/>
  <c r="F14" i="2"/>
  <c r="F15" i="2"/>
  <c r="F16" i="2"/>
  <c r="F17" i="2"/>
  <c r="F18" i="2"/>
  <c r="F9" i="2"/>
  <c r="I19" i="2"/>
  <c r="I20" i="2"/>
  <c r="I21" i="2"/>
  <c r="I22" i="2"/>
  <c r="I23" i="2"/>
  <c r="I25" i="2"/>
  <c r="I26" i="2"/>
  <c r="I27" i="2"/>
  <c r="I28" i="2"/>
  <c r="I29" i="2"/>
  <c r="I30" i="2"/>
  <c r="I31" i="2"/>
  <c r="I10" i="2"/>
  <c r="I11" i="2"/>
  <c r="I12" i="2"/>
  <c r="I13" i="2"/>
  <c r="I14" i="2"/>
  <c r="I15" i="2"/>
  <c r="I16" i="2"/>
  <c r="I17" i="2"/>
  <c r="I18" i="2"/>
  <c r="I12" i="1"/>
  <c r="I6" i="1"/>
  <c r="I11" i="1"/>
  <c r="G39" i="2" l="1"/>
  <c r="F39" i="2"/>
  <c r="D46" i="4"/>
  <c r="C20" i="4"/>
  <c r="H22" i="3"/>
  <c r="G22" i="3"/>
  <c r="G46" i="2"/>
  <c r="F46" i="2"/>
  <c r="H39" i="2"/>
  <c r="I9" i="2"/>
  <c r="F19" i="1"/>
  <c r="G59" i="1"/>
  <c r="F59" i="1"/>
  <c r="H19" i="1"/>
  <c r="G19" i="1"/>
  <c r="F47" i="2" l="1"/>
  <c r="F60" i="1"/>
  <c r="G47" i="2"/>
  <c r="I22" i="3"/>
  <c r="C47" i="4"/>
  <c r="I39" i="2"/>
  <c r="D47" i="4"/>
  <c r="I19" i="1"/>
  <c r="G60" i="1"/>
  <c r="F22" i="3"/>
  <c r="H60" i="1"/>
  <c r="I59" i="1"/>
  <c r="I60" i="1" s="1"/>
  <c r="H47" i="2"/>
  <c r="I46" i="2"/>
  <c r="I47" i="2" s="1"/>
</calcChain>
</file>

<file path=xl/sharedStrings.xml><?xml version="1.0" encoding="utf-8"?>
<sst xmlns="http://schemas.openxmlformats.org/spreadsheetml/2006/main" count="416" uniqueCount="339">
  <si>
    <t>Statutární město Děčín</t>
  </si>
  <si>
    <t>Tabulka č.2</t>
  </si>
  <si>
    <t>Veřejné zakázky nad 50 000 - 199 999 Kč (bez DPH)</t>
  </si>
  <si>
    <t>číslo odboru/ PO</t>
  </si>
  <si>
    <t>Odbor MM zajišťující administrativní práce za zadavatele statutární město Děčín/příspěvková organizace zřízená městem</t>
  </si>
  <si>
    <t>Počet zakázek</t>
  </si>
  <si>
    <t>Číslo zakázky</t>
  </si>
  <si>
    <t>Popis zakázky</t>
  </si>
  <si>
    <t xml:space="preserve">Celková částka v Kč vč. DPH </t>
  </si>
  <si>
    <t>Cena v Kč bez DPH</t>
  </si>
  <si>
    <t>Předpokládaná hodnota v Kč bez DPH</t>
  </si>
  <si>
    <t>Rozdíl mezi předpokládanou a konečnou cenou bez DPH</t>
  </si>
  <si>
    <t>Odbor provozní a organizační</t>
  </si>
  <si>
    <t>Odbor životního prostředí</t>
  </si>
  <si>
    <t>Odbor ekonomický</t>
  </si>
  <si>
    <t>Odbor rozvoje</t>
  </si>
  <si>
    <t>Odbor soc.věcí a zdravotnictví</t>
  </si>
  <si>
    <t>Odbor školství a kultury</t>
  </si>
  <si>
    <t>Středisko městských služeb Děčín</t>
  </si>
  <si>
    <t>odbory magistrátu města celkem</t>
  </si>
  <si>
    <t>Zámek Děčín</t>
  </si>
  <si>
    <t>Městské divadlo Děčín</t>
  </si>
  <si>
    <t>ZŠ a MŠ Děčín XXVII-Kosmon.177</t>
  </si>
  <si>
    <t>ZŠ Děčín II-Kamenická 1145</t>
  </si>
  <si>
    <t>ZŠ a MŠ Děčín IX-Mách.nám.688/11</t>
  </si>
  <si>
    <t>ŠJ Děčín I-Sládkova 1300/13</t>
  </si>
  <si>
    <t>Děčínská sport.Děčín III-Obl.1400/6</t>
  </si>
  <si>
    <t>příspěvkové organizace celkem</t>
  </si>
  <si>
    <t>statutární město Děčín + příspěvkové organizace celkem</t>
  </si>
  <si>
    <t>Lesní úřad Děčín</t>
  </si>
  <si>
    <t>Zoologická zahrada Děčín</t>
  </si>
  <si>
    <t>Centrum soc.služeb Děčín</t>
  </si>
  <si>
    <t>Městská knihovna Děčín</t>
  </si>
  <si>
    <t>MŠ Děčín II-Riegrova 454/12</t>
  </si>
  <si>
    <t>MŠ Děčín II-Liliová 277/1</t>
  </si>
  <si>
    <t>MŠ Děčín VI-Klosterman.1474/11</t>
  </si>
  <si>
    <t>MŠ Děčín XXXII-Májová 372</t>
  </si>
  <si>
    <t>ZŠ Děčín I-Kom.nám.622/3</t>
  </si>
  <si>
    <t>ZŠ a MŠ Děčín VI-Školní 1544/5</t>
  </si>
  <si>
    <t>ZŠ a MŠ Děčín VIII-Vojanova 178/12</t>
  </si>
  <si>
    <t>ZŠ a MŠ Děčín IXI-Na Pěšině 330</t>
  </si>
  <si>
    <t>ZŠ Děčín XXXII-Míru 152</t>
  </si>
  <si>
    <t>ZŠ Dr.Mir.Tyrše Děčín II-Vrchl.630/5</t>
  </si>
  <si>
    <t>ZŠ a MŠ Děčín III-Březová 369/25</t>
  </si>
  <si>
    <t>ZŠ Děčín VI-Na Stráni 879/2</t>
  </si>
  <si>
    <t>ŠJ Děčín IV-Jungmannova 3</t>
  </si>
  <si>
    <t>DDM Děčín IV-Teplická 344/38</t>
  </si>
  <si>
    <t>Název vítězného dodavatele</t>
  </si>
  <si>
    <t>Počet podaných nabídek</t>
  </si>
  <si>
    <t>Odbor MH a maj. města</t>
  </si>
  <si>
    <t xml:space="preserve">        EVIDENCE VEŘEJNÝCH ZAKÁZEK</t>
  </si>
  <si>
    <t>Tabulka č.3</t>
  </si>
  <si>
    <t>Tabulka č.4</t>
  </si>
  <si>
    <t>EVIDENCE VEŘEJNÝCH ZAKÁZEK I. KATEGORIE</t>
  </si>
  <si>
    <t xml:space="preserve">           Tabulka č. 1</t>
  </si>
  <si>
    <t xml:space="preserve">          Veřejné zakázky nad 5 000 - 50 000 Kč (bez DPH)</t>
  </si>
  <si>
    <t>Celková částka v Kč vč. DPH</t>
  </si>
  <si>
    <t>Tajemník</t>
  </si>
  <si>
    <t>Městská policie Děčín</t>
  </si>
  <si>
    <t xml:space="preserve">příspěvkové organizace celkem </t>
  </si>
  <si>
    <t>statut. město Děčín + PO celkem</t>
  </si>
  <si>
    <t xml:space="preserve">              Příloha č. 3 ke směrnici č. 5-6</t>
  </si>
  <si>
    <t>Legenda k hodnocení dodavatelů</t>
  </si>
  <si>
    <t>1 - bez připomínek, vzorná kvalita</t>
  </si>
  <si>
    <t xml:space="preserve">2 - drobné nedostatky, např. termín dodání </t>
  </si>
  <si>
    <t>3 - průměrné plnění, drobné reklamace</t>
  </si>
  <si>
    <t>4 - porušení smlouvy, uplatněno penále</t>
  </si>
  <si>
    <t>5 - špatná kvalita práce, odstoupení od smlouvy</t>
  </si>
  <si>
    <t xml:space="preserve">  Příloha č. 3 ke směrnici č. 5-6</t>
  </si>
  <si>
    <t>Veřejné zakázky nad 200 000 - 1 999 999 Kč (bez DPH)</t>
  </si>
  <si>
    <t>VAMA s.r.o.</t>
  </si>
  <si>
    <t>Technické služby Děčín a.s.</t>
  </si>
  <si>
    <t>INTERPAP Office, s.r.o.</t>
  </si>
  <si>
    <t>Window Holding a.s.</t>
  </si>
  <si>
    <t>663</t>
  </si>
  <si>
    <t>727</t>
  </si>
  <si>
    <t>Krizové řízení</t>
  </si>
  <si>
    <t>Organizační složky JSDH</t>
  </si>
  <si>
    <t>Odbor komunikací a dopravy</t>
  </si>
  <si>
    <t>za období 1.1. - 30.6.2017</t>
  </si>
  <si>
    <t>Veřejné zakázky nad 2 000 000 Kč (bez DPH)</t>
  </si>
  <si>
    <t>Jaroslav Rázl, JRA-projekty ÚT</t>
  </si>
  <si>
    <t>Změna zdroje vytápění MŠ Klostermannova 1474/11, Děčín VI – zpracování projektové dokumentace</t>
  </si>
  <si>
    <t>383</t>
  </si>
  <si>
    <t>Projektový ateliér Dlabáček s.r.o.</t>
  </si>
  <si>
    <t>Obnova kaskády vodních nádrží Chmelník – zpracování projektové dokumentace</t>
  </si>
  <si>
    <t>Výroba 1 prodejního stánku pro trhovce</t>
  </si>
  <si>
    <t>Dodávka PE pytlů na odpad pro SMS</t>
  </si>
  <si>
    <t>Petr Jakoubě</t>
  </si>
  <si>
    <t>Oprava havarijního stavu opěrné zdi na pozemku p.č. 629/1, k. ú. Prostřední Žleb – zpracování projektové dokumentace</t>
  </si>
  <si>
    <t>Projektová kancelář VANER s.r.o.</t>
  </si>
  <si>
    <t>411</t>
  </si>
  <si>
    <t>Rozšíření sítě veřejného osvětlení – ul. Souběžná, Děčín XIX-Čechy</t>
  </si>
  <si>
    <t>Zpracování projektové dokumentace – oprava poruch nosných konstrukcí divadla.</t>
  </si>
  <si>
    <t>Ing. Miroslav Hrabě</t>
  </si>
  <si>
    <t>Rozšíření sítě veřejného osvětlení , ulice Hálkova , Děčín 1</t>
  </si>
  <si>
    <t>Projektová dokumentace na opravu lávky ev. Č. DC-020L, Děčín XIV - Horní Žleb</t>
  </si>
  <si>
    <t>Ing. Milan Macko</t>
  </si>
  <si>
    <t>435</t>
  </si>
  <si>
    <t>Slavnostní ohňostroj k zahájení  Městských slavností Děčín 2017</t>
  </si>
  <si>
    <t>2/Revitalizace hlavního osvětlení zimního stadionu Děčín</t>
  </si>
  <si>
    <t>FLASH BARRANDOV Speciální efekty, s.r.o.</t>
  </si>
  <si>
    <t>EXX s.r.o.</t>
  </si>
  <si>
    <t>Zpracování projektové dokumentace – zateplení budovy ŠJ Sládkova v Děčíně</t>
  </si>
  <si>
    <t>Oto Szakos</t>
  </si>
  <si>
    <t>2/Výměna oken v budově Magistrátu města Děčín,  ul. Na Valech, Děčín IV-Podmokly.</t>
  </si>
  <si>
    <t>2/Úprava vstupu a schodiště do budovy MP, ul. Na Valech, Děčín IV-Podmokly.</t>
  </si>
  <si>
    <t>Obnova sportovní plochy a odvodnění na p.p.č. 92/4,  ul. Zahradní, k.ú. Podmokly.</t>
  </si>
  <si>
    <t>Stavební a obchodní společnost Most s.r.o.</t>
  </si>
  <si>
    <t>PERFECTSTAV s.r.o.</t>
  </si>
  <si>
    <t>Stavební firma Bardzák s.r.o</t>
  </si>
  <si>
    <t>Výměna a repase oken a balkonových dveří v objektu restaurace Pastýřská stěna, Žižkova č.p. 236, Děčín IV</t>
  </si>
  <si>
    <t>Kalliopé , s.r.o.</t>
  </si>
  <si>
    <t>Oprava chodníku - ul. Lázeňská, Děčín I-Děčín</t>
  </si>
  <si>
    <t>Úklid společných prostor bytového objektu Tržní 1932/26, Děčín IV</t>
  </si>
  <si>
    <t>SaM silnice a mosty Děčín a.s.</t>
  </si>
  <si>
    <t>Pavel Sedlák</t>
  </si>
  <si>
    <t>Oprava bytové jednotky č. 7, Mírové náměstí 242/4, Děčín IV</t>
  </si>
  <si>
    <t>Oprava dešťové kanalizace, ulice U Kotelny, Děčín IX</t>
  </si>
  <si>
    <t>BAUMATERM stavební s.r.o.</t>
  </si>
  <si>
    <t>BROCHIER S.R.O.</t>
  </si>
  <si>
    <t>Architekt statutárního města Děčína II</t>
  </si>
  <si>
    <t>Oprava odvodnění MK Děčín, Lesná u Děčína</t>
  </si>
  <si>
    <t>3/Oprava zpevněných ploch a venkovního schodiště ul. Kaštanová, Děčín I</t>
  </si>
  <si>
    <t>445</t>
  </si>
  <si>
    <t>Technické služby Děčín, a.s</t>
  </si>
  <si>
    <t>Ing. arch., ph.d. Ondřej Beneš</t>
  </si>
  <si>
    <t>KRTEK Technik, s.r.o.</t>
  </si>
  <si>
    <t>Oprava chodníku - ul. Čsl. partyzánů,  Děčín XXXII-Boletice nad Labem</t>
  </si>
  <si>
    <t>Rozšíření sítě veřejného osvětlení – ul. Liberecká, Děčín II-Nové Město</t>
  </si>
  <si>
    <t>Děčín – skalní svah u Via Ferraty Děčín</t>
  </si>
  <si>
    <t>428</t>
  </si>
  <si>
    <t>ROCKNET s.r.o.</t>
  </si>
  <si>
    <t>Dodávka a montáž parkovacích automatů</t>
  </si>
  <si>
    <t>Úprava rozvodů sítě veřejného osvětlení, ul. Klicperova, Děčín 31</t>
  </si>
  <si>
    <t>Parking Pro s.r.o.</t>
  </si>
  <si>
    <t>ELTODO, a.s.</t>
  </si>
  <si>
    <t>Dodávka multifunkčních zařízení</t>
  </si>
  <si>
    <t>2/Provedení územní studie veřejného prostranství Děčín - Bynov</t>
  </si>
  <si>
    <t>Oprava střechy objektu MŠ Tylova 814/1, Děčín I-Děčín</t>
  </si>
  <si>
    <t>Dodávka počítačových sestav</t>
  </si>
  <si>
    <t>Canon CZ s.r.o.</t>
  </si>
  <si>
    <t>re:architekti studio s.r.o.</t>
  </si>
  <si>
    <t>DŘEVOSTAVBY SLADRO s.r.o.</t>
  </si>
  <si>
    <t>2H Heran</t>
  </si>
  <si>
    <t>Údržba komunikací tryskovou metodou</t>
  </si>
  <si>
    <t>Výspravy místních komunikací litým asfaltem</t>
  </si>
  <si>
    <t>Letmé výspravy asfaltových komunikací v Děčíně</t>
  </si>
  <si>
    <t>TANKTOWN s.r.o.
ROADMEDIC s.r.o.</t>
  </si>
  <si>
    <t>Janusyn, s.r.o.</t>
  </si>
  <si>
    <t>SaM silnice a mosty Děčín a.s.
DOKOM FINAL s.r.o.
INSKY spol. s r.o.</t>
  </si>
  <si>
    <t>Dodávka stravenek pro statutární město Děčín</t>
  </si>
  <si>
    <t>Edenred CZ s.r.o.</t>
  </si>
  <si>
    <t>Lesní cesta - Chmelník</t>
  </si>
  <si>
    <t>Zemní a dopravní stavby Hrdý Milan, s.r.o.</t>
  </si>
  <si>
    <t>Rekonstrukce mostu DC-004L, ul. Oldřichovská, Děčín VIII</t>
  </si>
  <si>
    <t>STRABAG a.s.</t>
  </si>
  <si>
    <t>Odstranění stavby č.p. 630 na st. p.č.486, k.ú. Podmokly</t>
  </si>
  <si>
    <t>Jiří Moravec</t>
  </si>
  <si>
    <t>Výměna fasádních výplní v objektu Dvořákova 1330/22 a 1331/20, Děčín I</t>
  </si>
  <si>
    <t>Rekonstrukce mostu ev.č. DC-044P u Promptusu</t>
  </si>
  <si>
    <t>ZŠ a MŠ Na Pěšině, Děčín IX-Bynov – oprava statických poruch a zateplení MŠ</t>
  </si>
  <si>
    <t>Vodohospodářské stavby, společnost s ručením omezeným</t>
  </si>
  <si>
    <t>HARTEX CZ s.r.o.</t>
  </si>
  <si>
    <t>Bodové výspravy asfaltových komunikací v Děčíně</t>
  </si>
  <si>
    <t>DOKOM FINAL s.r.o.
SaM silnice a mosty Děčín a.s.</t>
  </si>
  <si>
    <t>Zodolnění a úpravy hasičské zbrojnice JSDH Děčín XI-Horní Žleb</t>
  </si>
  <si>
    <t>426</t>
  </si>
  <si>
    <t xml:space="preserve">STAMO spol. s r. o. </t>
  </si>
  <si>
    <t>Část A Úklid pracovišť Magistrátu města Děčín včetně provozu a správy veřejných WC ve statutárním městě Děčín</t>
  </si>
  <si>
    <t>PREMIO INVEST s.r.o.</t>
  </si>
  <si>
    <t>421</t>
  </si>
  <si>
    <t>JŘBU využití opce údržba zeleně</t>
  </si>
  <si>
    <t>434</t>
  </si>
  <si>
    <t>Marius Pedersen a.s.</t>
  </si>
  <si>
    <t>za období 1.1. - 30.06.2017</t>
  </si>
  <si>
    <t>Výměna motoru vznášedla</t>
  </si>
  <si>
    <t>1</t>
  </si>
  <si>
    <t>Odbor MH - HČ</t>
  </si>
  <si>
    <t>Komerční banka, a. s. Praha</t>
  </si>
  <si>
    <t>střednědobý úvěr na financování akci statutárního města Děčín ve výši 100 mil. Kč</t>
  </si>
  <si>
    <t>EEPR s.r.o.</t>
  </si>
  <si>
    <t>Odsranění havarijně technického stavu vrtu DC-1</t>
  </si>
  <si>
    <t>VERTICO, s.r.o.</t>
  </si>
  <si>
    <t>AlfaSky s.r.o.</t>
  </si>
  <si>
    <t>Ing. arch. Vlastimil Stránský</t>
  </si>
  <si>
    <t>PD - oprava střešního pláště Zámek Děčín</t>
  </si>
  <si>
    <t>Refri systémy s.r.o.</t>
  </si>
  <si>
    <t>Výměna stávajících zásobníků vody v kotelně  zimního stadionu Děčín</t>
  </si>
  <si>
    <t>FORCORP  GROUP spol. s r.o.</t>
  </si>
  <si>
    <t>P17V00000092</t>
  </si>
  <si>
    <t>Profesionální bezpečnostní služba</t>
  </si>
  <si>
    <t>4</t>
  </si>
  <si>
    <t>Czechomor Agency s.r.o. Praha</t>
  </si>
  <si>
    <t>FD 14</t>
  </si>
  <si>
    <t>vystoupení Věra Martinová</t>
  </si>
  <si>
    <t>Divadlo R.Brzobohatého</t>
  </si>
  <si>
    <t>FD22</t>
  </si>
  <si>
    <t>představení Cyrano</t>
  </si>
  <si>
    <t>Divadlo F.X.Šaldy</t>
  </si>
  <si>
    <t>FD37</t>
  </si>
  <si>
    <t>představení Kouzelná flétna</t>
  </si>
  <si>
    <t>POINT s.r.o. Praha</t>
  </si>
  <si>
    <t>FD42</t>
  </si>
  <si>
    <t>vystoupení Caveman</t>
  </si>
  <si>
    <t>Studio DVA s.r.o. Praha</t>
  </si>
  <si>
    <t>FZ01</t>
  </si>
  <si>
    <t>představení Poprask na laguně</t>
  </si>
  <si>
    <t>Cinemart s.r.o. Praha</t>
  </si>
  <si>
    <t>FD 96</t>
  </si>
  <si>
    <t>půjčovné Padesát odstínů temnoty</t>
  </si>
  <si>
    <t>APP ART s.r.o. Praha</t>
  </si>
  <si>
    <t>FD102</t>
  </si>
  <si>
    <t>představení Cena za něžnost</t>
  </si>
  <si>
    <t>Full Moon Agency Praha</t>
  </si>
  <si>
    <t>FD116</t>
  </si>
  <si>
    <t>koncert Michal Horáček</t>
  </si>
  <si>
    <t>OZZCORP CZECH s.r.o. Praha</t>
  </si>
  <si>
    <t>FD117</t>
  </si>
  <si>
    <t>představení Pánská šatna</t>
  </si>
  <si>
    <t>Studio Dva s.r.o. Praha</t>
  </si>
  <si>
    <t>FZ02</t>
  </si>
  <si>
    <t>představení 4 sestry</t>
  </si>
  <si>
    <t>Městské divadlo Mladá Boleslav</t>
  </si>
  <si>
    <t>FD190</t>
  </si>
  <si>
    <t>představení Chaplin</t>
  </si>
  <si>
    <t>Severočeská filharmonie Teplice</t>
  </si>
  <si>
    <t>FD193</t>
  </si>
  <si>
    <t>koncert Pink Floyd</t>
  </si>
  <si>
    <t>Divadlo na Fidlovačce</t>
  </si>
  <si>
    <t>FZ004</t>
  </si>
  <si>
    <t>představení Plný kapsy šutrů</t>
  </si>
  <si>
    <t>JT Promotion s.r.o. Plzeň</t>
  </si>
  <si>
    <t>FZ06</t>
  </si>
  <si>
    <t>představení Celebrity</t>
  </si>
  <si>
    <t>FD262</t>
  </si>
  <si>
    <t>půjčovné Rychle a zběsile</t>
  </si>
  <si>
    <t>Divadlo Příbram</t>
  </si>
  <si>
    <t>FD289</t>
  </si>
  <si>
    <t>představení Velký Gatsby</t>
  </si>
  <si>
    <t>FD311</t>
  </si>
  <si>
    <t>představení Smím prosit</t>
  </si>
  <si>
    <t>K.Jiříček Praha</t>
  </si>
  <si>
    <t>VP 201</t>
  </si>
  <si>
    <t>vystoupení V.Redl</t>
  </si>
  <si>
    <t>mithea s.r.o. Praha</t>
  </si>
  <si>
    <t>FD350</t>
  </si>
  <si>
    <t>představení Stará dobrá kapela</t>
  </si>
  <si>
    <t>Dejvické divadlo Praha</t>
  </si>
  <si>
    <t>FD364</t>
  </si>
  <si>
    <t>představení Vzkříšení</t>
  </si>
  <si>
    <t>Městská divadla pražská</t>
  </si>
  <si>
    <t>FD368</t>
  </si>
  <si>
    <t>představení Na miskách vah</t>
  </si>
  <si>
    <t>Pragokoncert Bohemia a.s.</t>
  </si>
  <si>
    <t>FD372</t>
  </si>
  <si>
    <t>představení Dívčí válka</t>
  </si>
  <si>
    <t>Divadlo Kladno s.r.o.</t>
  </si>
  <si>
    <t>FD405</t>
  </si>
  <si>
    <t>představení Donaha</t>
  </si>
  <si>
    <t>AG Jezerka s.r.o. Praha</t>
  </si>
  <si>
    <t>FD407</t>
  </si>
  <si>
    <t>představení Shylock</t>
  </si>
  <si>
    <t>Falcon s.r.o. Praha</t>
  </si>
  <si>
    <t>FD422</t>
  </si>
  <si>
    <t>půjčovné Salazarova pomsta</t>
  </si>
  <si>
    <t>FD446</t>
  </si>
  <si>
    <t>představení Manželské vraždění</t>
  </si>
  <si>
    <t>FZ08</t>
  </si>
  <si>
    <t>představení Líbánky na Jadranu</t>
  </si>
  <si>
    <t>WD LUX s.r.o. Praha</t>
  </si>
  <si>
    <t>FD84</t>
  </si>
  <si>
    <t>světelný pult ETC Element</t>
  </si>
  <si>
    <t>autokluby.cz s.r.o. Děčín</t>
  </si>
  <si>
    <t>nákup služ.vozidla</t>
  </si>
  <si>
    <t>Stanislav Spurný</t>
  </si>
  <si>
    <t>nábytek</t>
  </si>
  <si>
    <t>výjimka</t>
  </si>
  <si>
    <t>NÁBYTEK HONZA s.r.o.</t>
  </si>
  <si>
    <t>nákup nábytku</t>
  </si>
  <si>
    <t xml:space="preserve">REN - LOK s.r.o. </t>
  </si>
  <si>
    <t>ZSB 01/2017</t>
  </si>
  <si>
    <t>Výmalba prostor  ZŠ Boletice</t>
  </si>
  <si>
    <t>5</t>
  </si>
  <si>
    <t>Ing. Jan Zelenka</t>
  </si>
  <si>
    <t>ZSB 02/2017</t>
  </si>
  <si>
    <t>Výměna světlíků ŠJ ZŠ Boletice</t>
  </si>
  <si>
    <t>3</t>
  </si>
  <si>
    <t>VTP - TOP s.r.o.</t>
  </si>
  <si>
    <t>ZSB 03/2017</t>
  </si>
  <si>
    <t>Výměna stoupaček v nové budově ZŠ Boletice</t>
  </si>
  <si>
    <t>De Ce Computers  Děčín</t>
  </si>
  <si>
    <t>1/2017</t>
  </si>
  <si>
    <t>Licence Windows</t>
  </si>
  <si>
    <t>Děčínský stavební podnik s.r.o.</t>
  </si>
  <si>
    <t>2017/B1</t>
  </si>
  <si>
    <t>Odstranění havárie kanalizace ve školním dvoře</t>
  </si>
  <si>
    <t>Jezbera a syn, v. o. s.</t>
  </si>
  <si>
    <t>Montáž regulace kotelny</t>
  </si>
  <si>
    <t>Jan Havel,B.Němcové 500/4,405 01 Děčín</t>
  </si>
  <si>
    <t>05/2017</t>
  </si>
  <si>
    <t>Odstranění havarijního stavu pož.vodovodu v objektu Tržní 1932/26</t>
  </si>
  <si>
    <t>Zdeněk Oravec</t>
  </si>
  <si>
    <t>DC AVEX s.r.o.</t>
  </si>
  <si>
    <t>Spoluúčást města na obnově AB povrchu v ul. Polská v Děčíně VI při rekonstrukci plynu</t>
  </si>
  <si>
    <t>Oprava havarijního stavu opěrné zdi podél MK ul. Jelení na p.p.č. 931, k.ú. Horní Oldřichov</t>
  </si>
  <si>
    <t>REKULTIVACE Ústí nad Labem s.r.o.</t>
  </si>
  <si>
    <t>Obnova AB povrchu MK ul.Čs. Legií  Děčín IV při rekonstrukci vody, kanalizace a plynu</t>
  </si>
  <si>
    <t>Dům kultury a kino Česká Kamenice</t>
  </si>
  <si>
    <t>1208/2017/39</t>
  </si>
  <si>
    <t>18. ročník Mezinárodního hudebního festivalu 2017</t>
  </si>
  <si>
    <t>Václav Kučera</t>
  </si>
  <si>
    <t>870</t>
  </si>
  <si>
    <t>výroba stolů a oblož.baru</t>
  </si>
  <si>
    <t>Intergast</t>
  </si>
  <si>
    <t>871</t>
  </si>
  <si>
    <t>zařízení do zám.rest.</t>
  </si>
  <si>
    <t>2</t>
  </si>
  <si>
    <t>Technické služby Děčín a. s.</t>
  </si>
  <si>
    <t>2017/2</t>
  </si>
  <si>
    <t>Úprava zhrady MŠ</t>
  </si>
  <si>
    <t>NW okna s. r. o.</t>
  </si>
  <si>
    <t>2017/3</t>
  </si>
  <si>
    <t>Výměna oken v tělocvičně ZŠ</t>
  </si>
  <si>
    <t>Agentura Wink,Revoluční 28,110 00 Praha 1</t>
  </si>
  <si>
    <t>20170012</t>
  </si>
  <si>
    <t>zajištění techn. zabezpečení a produkce-Labefest 2017</t>
  </si>
  <si>
    <t>2017008</t>
  </si>
  <si>
    <t>zajištění interpretů-Labefest 2017</t>
  </si>
  <si>
    <t>Sitel, spol. s r.o.</t>
  </si>
  <si>
    <t>položení HDPE trubek v rámci projektu pod názvem  "C-Fiber-TMCZ, Optická trasa č.22"</t>
  </si>
  <si>
    <t>Renault Retail Group Cz, s.r.o.</t>
  </si>
  <si>
    <t>Nákup OA Dacia Dokker</t>
  </si>
  <si>
    <t>Nákup OA Dacia Duster</t>
  </si>
  <si>
    <t>Odstranění havarijního stavu nestabilní části skalního masívu - Černé Kladno</t>
  </si>
  <si>
    <t>Příkazní smlouva na provozování Ferraty Pastýřská stěna</t>
  </si>
  <si>
    <t>Výstavba nové zvonové stolice v areálu děčínského zámku</t>
  </si>
  <si>
    <t>Oprava obkladů a dlažby-50m bazén,brouzdaliště,atrakce</t>
  </si>
  <si>
    <t xml:space="preserve">Howercraft Water Rescue,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</si>
</sst>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_ #,##0_ 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2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1"/>
      <name val="Arial"/>
      <family val="2"/>
      <charset val="238"/>
    </font>
    <font>
      <b/>
      <sz val="11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9"/>
      <name val="Arial"/>
      <family val="2"/>
      <charset val="238"/>
    </font>
    <font>
      <sz val="8"/>
      <color theme="6" tint="-0.499984740745262"/>
      <name val="Arial"/>
      <family val="2"/>
      <charset val="238"/>
    </font>
    <font>
      <b/>
      <sz val="8"/>
      <color theme="6" tint="-0.249977111117893"/>
      <name val="Arial"/>
      <family val="2"/>
      <charset val="238"/>
    </font>
    <font>
      <b/>
      <sz val="9"/>
      <color theme="7" tint="-0.249977111117893"/>
      <name val="Arial"/>
      <family val="2"/>
      <charset val="238"/>
    </font>
    <font>
      <b/>
      <sz val="8"/>
      <color theme="7" tint="-0.249977111117893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9"/>
      <name val="Arial"/>
      <family val="2"/>
      <charset val="238"/>
    </font>
    <font>
      <vertAlign val="superscript"/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4" fontId="7" fillId="0" borderId="0" applyFont="0" applyFill="0" applyBorder="0" applyAlignment="0" applyProtection="0"/>
    <xf numFmtId="0" fontId="7" fillId="0" borderId="0"/>
    <xf numFmtId="0" fontId="12" fillId="0" borderId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303">
    <xf numFmtId="0" fontId="0" fillId="0" borderId="0" xfId="0"/>
    <xf numFmtId="0" fontId="4" fillId="0" borderId="5" xfId="2" applyFont="1" applyBorder="1" applyAlignment="1">
      <alignment horizontal="center" vertical="center" wrapText="1"/>
    </xf>
    <xf numFmtId="49" fontId="5" fillId="0" borderId="4" xfId="2" applyNumberFormat="1" applyFont="1" applyBorder="1" applyAlignment="1">
      <alignment horizontal="center" wrapText="1"/>
    </xf>
    <xf numFmtId="49" fontId="4" fillId="0" borderId="1" xfId="2" applyNumberFormat="1" applyFont="1" applyBorder="1" applyAlignment="1">
      <alignment horizontal="center" vertical="center" wrapText="1"/>
    </xf>
    <xf numFmtId="0" fontId="5" fillId="0" borderId="29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/>
    </xf>
    <xf numFmtId="0" fontId="5" fillId="0" borderId="9" xfId="2" applyFont="1" applyFill="1" applyBorder="1" applyAlignment="1">
      <alignment horizontal="center"/>
    </xf>
    <xf numFmtId="0" fontId="2" fillId="0" borderId="0" xfId="2" applyBorder="1"/>
    <xf numFmtId="0" fontId="5" fillId="0" borderId="8" xfId="2" applyFont="1" applyBorder="1" applyAlignment="1">
      <alignment horizontal="center"/>
    </xf>
    <xf numFmtId="49" fontId="4" fillId="0" borderId="2" xfId="2" applyNumberFormat="1" applyFont="1" applyBorder="1" applyAlignment="1">
      <alignment horizontal="center" vertical="center" wrapText="1"/>
    </xf>
    <xf numFmtId="49" fontId="4" fillId="0" borderId="5" xfId="2" applyNumberFormat="1" applyFont="1" applyBorder="1" applyAlignment="1">
      <alignment horizontal="center" vertical="center" wrapText="1"/>
    </xf>
    <xf numFmtId="0" fontId="5" fillId="0" borderId="9" xfId="2" applyFont="1" applyFill="1" applyBorder="1" applyAlignment="1">
      <alignment horizontal="center"/>
    </xf>
    <xf numFmtId="0" fontId="4" fillId="0" borderId="5" xfId="2" applyFont="1" applyBorder="1" applyAlignment="1">
      <alignment horizontal="center" vertical="center" wrapText="1"/>
    </xf>
    <xf numFmtId="0" fontId="5" fillId="0" borderId="4" xfId="2" applyFont="1" applyBorder="1" applyAlignment="1">
      <alignment vertical="center" wrapText="1"/>
    </xf>
    <xf numFmtId="49" fontId="5" fillId="0" borderId="4" xfId="2" applyNumberFormat="1" applyFont="1" applyBorder="1" applyAlignment="1">
      <alignment horizontal="center" vertical="center" wrapText="1"/>
    </xf>
    <xf numFmtId="0" fontId="5" fillId="0" borderId="21" xfId="2" applyFont="1" applyBorder="1" applyAlignment="1">
      <alignment vertical="center" wrapText="1"/>
    </xf>
    <xf numFmtId="49" fontId="5" fillId="0" borderId="21" xfId="2" applyNumberFormat="1" applyFont="1" applyBorder="1" applyAlignment="1">
      <alignment horizontal="center" vertical="center" wrapText="1"/>
    </xf>
    <xf numFmtId="0" fontId="5" fillId="0" borderId="4" xfId="2" applyFont="1" applyBorder="1" applyAlignment="1">
      <alignment horizontal="left"/>
    </xf>
    <xf numFmtId="49" fontId="5" fillId="0" borderId="4" xfId="2" applyNumberFormat="1" applyFont="1" applyBorder="1" applyAlignment="1">
      <alignment horizontal="center" wrapText="1"/>
    </xf>
    <xf numFmtId="49" fontId="4" fillId="0" borderId="1" xfId="2" applyNumberFormat="1" applyFont="1" applyBorder="1" applyAlignment="1">
      <alignment horizontal="center" vertical="center" wrapText="1"/>
    </xf>
    <xf numFmtId="0" fontId="5" fillId="0" borderId="10" xfId="2" applyFont="1" applyBorder="1" applyAlignment="1">
      <alignment wrapText="1"/>
    </xf>
    <xf numFmtId="0" fontId="5" fillId="0" borderId="4" xfId="2" applyFont="1" applyBorder="1" applyAlignment="1">
      <alignment wrapText="1"/>
    </xf>
    <xf numFmtId="0" fontId="5" fillId="0" borderId="6" xfId="2" applyFont="1" applyBorder="1" applyAlignment="1">
      <alignment wrapText="1"/>
    </xf>
    <xf numFmtId="3" fontId="5" fillId="0" borderId="40" xfId="2" applyNumberFormat="1" applyFont="1" applyBorder="1" applyAlignment="1">
      <alignment horizontal="right"/>
    </xf>
    <xf numFmtId="49" fontId="5" fillId="0" borderId="10" xfId="2" applyNumberFormat="1" applyFont="1" applyFill="1" applyBorder="1" applyAlignment="1">
      <alignment horizontal="center" vertical="center" wrapText="1"/>
    </xf>
    <xf numFmtId="0" fontId="5" fillId="0" borderId="10" xfId="2" applyFont="1" applyFill="1" applyBorder="1" applyAlignment="1">
      <alignment vertical="center" wrapText="1"/>
    </xf>
    <xf numFmtId="0" fontId="5" fillId="0" borderId="35" xfId="2" applyFont="1" applyBorder="1" applyAlignment="1">
      <alignment horizontal="center" vertical="center" wrapText="1"/>
    </xf>
    <xf numFmtId="49" fontId="5" fillId="0" borderId="33" xfId="2" applyNumberFormat="1" applyFont="1" applyBorder="1" applyAlignment="1">
      <alignment horizontal="center" vertical="center" wrapText="1"/>
    </xf>
    <xf numFmtId="49" fontId="5" fillId="0" borderId="1" xfId="2" applyNumberFormat="1" applyFont="1" applyBorder="1" applyAlignment="1">
      <alignment horizontal="center" vertical="center" wrapText="1"/>
    </xf>
    <xf numFmtId="49" fontId="5" fillId="0" borderId="1" xfId="2" applyNumberFormat="1" applyFont="1" applyBorder="1" applyAlignment="1">
      <alignment horizontal="left" vertical="center" wrapText="1"/>
    </xf>
    <xf numFmtId="0" fontId="5" fillId="0" borderId="5" xfId="2" applyFont="1" applyBorder="1" applyAlignment="1">
      <alignment horizontal="center" vertical="center" wrapText="1"/>
    </xf>
    <xf numFmtId="0" fontId="0" fillId="0" borderId="0" xfId="0" applyAlignment="1">
      <alignment wrapText="1"/>
    </xf>
    <xf numFmtId="43" fontId="5" fillId="0" borderId="7" xfId="1" applyFont="1" applyBorder="1" applyAlignment="1">
      <alignment horizontal="right"/>
    </xf>
    <xf numFmtId="43" fontId="5" fillId="0" borderId="4" xfId="1" applyFont="1" applyBorder="1" applyAlignment="1">
      <alignment horizontal="right"/>
    </xf>
    <xf numFmtId="43" fontId="5" fillId="0" borderId="22" xfId="1" applyFont="1" applyBorder="1" applyAlignment="1">
      <alignment horizontal="right"/>
    </xf>
    <xf numFmtId="43" fontId="5" fillId="0" borderId="6" xfId="1" applyFont="1" applyBorder="1" applyAlignment="1">
      <alignment horizontal="right"/>
    </xf>
    <xf numFmtId="43" fontId="5" fillId="0" borderId="41" xfId="1" applyFont="1" applyBorder="1" applyAlignment="1">
      <alignment horizontal="right"/>
    </xf>
    <xf numFmtId="43" fontId="5" fillId="0" borderId="10" xfId="1" applyFont="1" applyBorder="1" applyAlignment="1">
      <alignment horizontal="right"/>
    </xf>
    <xf numFmtId="43" fontId="5" fillId="0" borderId="21" xfId="1" applyFont="1" applyBorder="1" applyAlignment="1">
      <alignment horizontal="right"/>
    </xf>
    <xf numFmtId="43" fontId="5" fillId="0" borderId="40" xfId="1" applyFont="1" applyBorder="1" applyAlignment="1">
      <alignment horizontal="right"/>
    </xf>
    <xf numFmtId="43" fontId="11" fillId="0" borderId="21" xfId="1" applyFont="1" applyBorder="1" applyAlignment="1">
      <alignment horizontal="center" vertical="center"/>
    </xf>
    <xf numFmtId="43" fontId="11" fillId="0" borderId="40" xfId="1" applyFont="1" applyBorder="1" applyAlignment="1">
      <alignment horizontal="center" vertical="center"/>
    </xf>
    <xf numFmtId="43" fontId="11" fillId="0" borderId="4" xfId="1" applyFont="1" applyBorder="1" applyAlignment="1">
      <alignment horizontal="center" vertical="center"/>
    </xf>
    <xf numFmtId="43" fontId="11" fillId="0" borderId="22" xfId="1" applyFont="1" applyBorder="1" applyAlignment="1">
      <alignment horizontal="center" vertical="center"/>
    </xf>
    <xf numFmtId="43" fontId="11" fillId="0" borderId="10" xfId="1" applyFont="1" applyFill="1" applyBorder="1" applyAlignment="1">
      <alignment horizontal="center" vertical="center"/>
    </xf>
    <xf numFmtId="43" fontId="11" fillId="0" borderId="39" xfId="1" applyFont="1" applyFill="1" applyBorder="1" applyAlignment="1">
      <alignment horizontal="center" vertical="center"/>
    </xf>
    <xf numFmtId="43" fontId="11" fillId="0" borderId="6" xfId="1" applyFont="1" applyFill="1" applyBorder="1" applyAlignment="1">
      <alignment horizontal="center" vertical="center"/>
    </xf>
    <xf numFmtId="43" fontId="11" fillId="0" borderId="41" xfId="1" applyFont="1" applyFill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/>
    </xf>
    <xf numFmtId="43" fontId="5" fillId="0" borderId="14" xfId="1" applyFont="1" applyBorder="1" applyAlignment="1">
      <alignment horizontal="center" vertical="center"/>
    </xf>
    <xf numFmtId="43" fontId="5" fillId="0" borderId="1" xfId="1" applyFont="1" applyBorder="1" applyAlignment="1">
      <alignment horizontal="right"/>
    </xf>
    <xf numFmtId="43" fontId="5" fillId="0" borderId="4" xfId="1" applyFont="1" applyBorder="1" applyAlignment="1">
      <alignment horizontal="center" vertical="center"/>
    </xf>
    <xf numFmtId="43" fontId="5" fillId="0" borderId="4" xfId="1" applyFont="1" applyBorder="1" applyAlignment="1">
      <alignment horizontal="center"/>
    </xf>
    <xf numFmtId="43" fontId="5" fillId="0" borderId="18" xfId="1" applyFont="1" applyBorder="1" applyAlignment="1">
      <alignment horizontal="center" vertical="center"/>
    </xf>
    <xf numFmtId="43" fontId="4" fillId="0" borderId="43" xfId="1" applyFont="1" applyBorder="1" applyAlignment="1">
      <alignment horizontal="center" vertical="center"/>
    </xf>
    <xf numFmtId="0" fontId="0" fillId="0" borderId="0" xfId="0" applyBorder="1"/>
    <xf numFmtId="0" fontId="8" fillId="0" borderId="0" xfId="2" applyFont="1" applyBorder="1"/>
    <xf numFmtId="0" fontId="2" fillId="0" borderId="0" xfId="2" applyBorder="1" applyAlignment="1">
      <alignment wrapText="1"/>
    </xf>
    <xf numFmtId="0" fontId="8" fillId="0" borderId="0" xfId="2" applyFont="1" applyBorder="1" applyAlignment="1">
      <alignment horizontal="right"/>
    </xf>
    <xf numFmtId="43" fontId="4" fillId="4" borderId="45" xfId="1" applyFont="1" applyFill="1" applyBorder="1" applyAlignment="1">
      <alignment horizontal="center"/>
    </xf>
    <xf numFmtId="43" fontId="4" fillId="4" borderId="31" xfId="1" applyFont="1" applyFill="1" applyBorder="1" applyAlignment="1">
      <alignment horizontal="center"/>
    </xf>
    <xf numFmtId="43" fontId="4" fillId="4" borderId="11" xfId="1" applyFont="1" applyFill="1" applyBorder="1" applyAlignment="1">
      <alignment horizontal="center"/>
    </xf>
    <xf numFmtId="43" fontId="14" fillId="4" borderId="1" xfId="1" applyFont="1" applyFill="1" applyBorder="1" applyAlignment="1">
      <alignment horizontal="right"/>
    </xf>
    <xf numFmtId="43" fontId="16" fillId="0" borderId="48" xfId="1" applyFont="1" applyBorder="1" applyAlignment="1">
      <alignment horizontal="center" vertical="center"/>
    </xf>
    <xf numFmtId="43" fontId="4" fillId="0" borderId="25" xfId="1" applyFont="1" applyBorder="1" applyAlignment="1">
      <alignment horizontal="center" vertical="center"/>
    </xf>
    <xf numFmtId="43" fontId="15" fillId="0" borderId="46" xfId="1" applyFont="1" applyBorder="1" applyAlignment="1">
      <alignment horizontal="center" vertical="center"/>
    </xf>
    <xf numFmtId="0" fontId="5" fillId="0" borderId="8" xfId="2" applyFont="1" applyBorder="1" applyAlignment="1">
      <alignment horizontal="center"/>
    </xf>
    <xf numFmtId="0" fontId="5" fillId="0" borderId="9" xfId="2" applyFont="1" applyBorder="1" applyAlignment="1">
      <alignment horizontal="center"/>
    </xf>
    <xf numFmtId="0" fontId="11" fillId="0" borderId="4" xfId="0" applyFont="1" applyFill="1" applyBorder="1" applyAlignment="1">
      <alignment horizontal="center" wrapText="1"/>
    </xf>
    <xf numFmtId="43" fontId="5" fillId="0" borderId="21" xfId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43" fontId="11" fillId="0" borderId="4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43" fontId="5" fillId="0" borderId="40" xfId="1" applyFont="1" applyBorder="1" applyAlignment="1">
      <alignment horizontal="center" vertical="center"/>
    </xf>
    <xf numFmtId="0" fontId="5" fillId="0" borderId="43" xfId="2" applyFont="1" applyBorder="1" applyAlignment="1">
      <alignment horizontal="center" vertical="center"/>
    </xf>
    <xf numFmtId="0" fontId="5" fillId="0" borderId="38" xfId="2" applyFont="1" applyBorder="1" applyAlignment="1">
      <alignment horizontal="center" vertical="center" wrapText="1"/>
    </xf>
    <xf numFmtId="0" fontId="5" fillId="0" borderId="51" xfId="2" applyFont="1" applyFill="1" applyBorder="1" applyAlignment="1">
      <alignment horizontal="center" vertical="center" wrapText="1"/>
    </xf>
    <xf numFmtId="0" fontId="5" fillId="0" borderId="44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/>
    </xf>
    <xf numFmtId="49" fontId="5" fillId="0" borderId="1" xfId="2" applyNumberFormat="1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vertical="center" wrapText="1"/>
    </xf>
    <xf numFmtId="43" fontId="11" fillId="0" borderId="1" xfId="1" applyFont="1" applyFill="1" applyBorder="1" applyAlignment="1">
      <alignment horizontal="center" vertical="center"/>
    </xf>
    <xf numFmtId="43" fontId="11" fillId="0" borderId="14" xfId="1" applyFont="1" applyFill="1" applyBorder="1" applyAlignment="1">
      <alignment horizontal="center" vertical="center"/>
    </xf>
    <xf numFmtId="49" fontId="5" fillId="0" borderId="10" xfId="2" applyNumberFormat="1" applyFont="1" applyBorder="1" applyAlignment="1">
      <alignment horizontal="center" vertical="center" wrapText="1"/>
    </xf>
    <xf numFmtId="0" fontId="5" fillId="0" borderId="10" xfId="2" applyFont="1" applyBorder="1" applyAlignment="1">
      <alignment vertical="center" wrapText="1"/>
    </xf>
    <xf numFmtId="43" fontId="11" fillId="0" borderId="10" xfId="1" applyFont="1" applyBorder="1" applyAlignment="1">
      <alignment horizontal="center" vertical="center"/>
    </xf>
    <xf numFmtId="43" fontId="11" fillId="0" borderId="39" xfId="1" applyFont="1" applyBorder="1" applyAlignment="1">
      <alignment horizontal="center" vertical="center"/>
    </xf>
    <xf numFmtId="0" fontId="5" fillId="0" borderId="8" xfId="2" applyFont="1" applyFill="1" applyBorder="1" applyAlignment="1">
      <alignment horizontal="center" vertical="center" wrapText="1"/>
    </xf>
    <xf numFmtId="3" fontId="5" fillId="0" borderId="52" xfId="2" applyNumberFormat="1" applyFont="1" applyBorder="1" applyAlignment="1">
      <alignment horizontal="center" vertical="center" wrapText="1"/>
    </xf>
    <xf numFmtId="3" fontId="5" fillId="0" borderId="8" xfId="2" applyNumberFormat="1" applyFont="1" applyBorder="1" applyAlignment="1">
      <alignment horizontal="center" vertical="center" wrapText="1"/>
    </xf>
    <xf numFmtId="3" fontId="5" fillId="0" borderId="19" xfId="2" applyNumberFormat="1" applyFont="1" applyBorder="1" applyAlignment="1">
      <alignment horizontal="center" vertical="center" wrapText="1"/>
    </xf>
    <xf numFmtId="49" fontId="5" fillId="0" borderId="22" xfId="2" applyNumberFormat="1" applyFont="1" applyFill="1" applyBorder="1" applyAlignment="1">
      <alignment horizontal="center" vertical="center" wrapText="1"/>
    </xf>
    <xf numFmtId="0" fontId="5" fillId="0" borderId="22" xfId="2" applyFont="1" applyFill="1" applyBorder="1" applyAlignment="1">
      <alignment vertical="center" wrapText="1"/>
    </xf>
    <xf numFmtId="43" fontId="11" fillId="0" borderId="22" xfId="1" applyFont="1" applyFill="1" applyBorder="1" applyAlignment="1">
      <alignment horizontal="center" vertical="center"/>
    </xf>
    <xf numFmtId="43" fontId="11" fillId="0" borderId="4" xfId="1" applyFont="1" applyFill="1" applyBorder="1" applyAlignment="1">
      <alignment horizontal="center" vertical="center"/>
    </xf>
    <xf numFmtId="49" fontId="5" fillId="0" borderId="41" xfId="2" applyNumberFormat="1" applyFont="1" applyFill="1" applyBorder="1" applyAlignment="1">
      <alignment horizontal="center" vertical="center" wrapText="1"/>
    </xf>
    <xf numFmtId="0" fontId="5" fillId="0" borderId="41" xfId="2" applyFont="1" applyFill="1" applyBorder="1" applyAlignment="1">
      <alignment vertical="center" wrapText="1"/>
    </xf>
    <xf numFmtId="49" fontId="5" fillId="0" borderId="4" xfId="2" applyNumberFormat="1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vertical="center" wrapText="1"/>
    </xf>
    <xf numFmtId="0" fontId="5" fillId="0" borderId="53" xfId="2" applyFont="1" applyFill="1" applyBorder="1" applyAlignment="1">
      <alignment horizontal="center" vertical="center" wrapText="1"/>
    </xf>
    <xf numFmtId="0" fontId="5" fillId="0" borderId="54" xfId="2" applyFont="1" applyFill="1" applyBorder="1" applyAlignment="1">
      <alignment horizontal="center" vertical="center" wrapText="1"/>
    </xf>
    <xf numFmtId="43" fontId="5" fillId="0" borderId="6" xfId="1" applyFont="1" applyBorder="1" applyAlignment="1">
      <alignment horizontal="center" vertical="center"/>
    </xf>
    <xf numFmtId="0" fontId="5" fillId="3" borderId="35" xfId="2" applyFont="1" applyFill="1" applyBorder="1" applyAlignment="1">
      <alignment horizontal="center" vertical="center" wrapText="1"/>
    </xf>
    <xf numFmtId="43" fontId="5" fillId="0" borderId="7" xfId="1" applyFont="1" applyBorder="1" applyAlignment="1">
      <alignment horizontal="center" vertical="center"/>
    </xf>
    <xf numFmtId="43" fontId="5" fillId="0" borderId="1" xfId="1" applyFont="1" applyBorder="1" applyAlignment="1">
      <alignment horizontal="right" vertical="center"/>
    </xf>
    <xf numFmtId="3" fontId="5" fillId="0" borderId="40" xfId="2" applyNumberFormat="1" applyFont="1" applyBorder="1" applyAlignment="1">
      <alignment horizontal="left" wrapText="1"/>
    </xf>
    <xf numFmtId="0" fontId="0" fillId="0" borderId="0" xfId="0"/>
    <xf numFmtId="0" fontId="5" fillId="0" borderId="12" xfId="2" applyFont="1" applyFill="1" applyBorder="1" applyAlignment="1">
      <alignment horizontal="center" vertical="center" wrapText="1"/>
    </xf>
    <xf numFmtId="3" fontId="5" fillId="0" borderId="7" xfId="2" applyNumberFormat="1" applyFont="1" applyBorder="1" applyAlignment="1">
      <alignment horizontal="right"/>
    </xf>
    <xf numFmtId="3" fontId="5" fillId="0" borderId="7" xfId="2" applyNumberFormat="1" applyFont="1" applyBorder="1" applyAlignment="1">
      <alignment horizontal="left" vertical="center" wrapText="1"/>
    </xf>
    <xf numFmtId="3" fontId="5" fillId="0" borderId="8" xfId="2" applyNumberFormat="1" applyFont="1" applyBorder="1" applyAlignment="1">
      <alignment horizontal="center" wrapText="1"/>
    </xf>
    <xf numFmtId="3" fontId="5" fillId="0" borderId="4" xfId="2" applyNumberFormat="1" applyFont="1" applyBorder="1" applyAlignment="1">
      <alignment horizontal="right"/>
    </xf>
    <xf numFmtId="3" fontId="5" fillId="0" borderId="4" xfId="2" applyNumberFormat="1" applyFont="1" applyBorder="1" applyAlignment="1">
      <alignment horizontal="left" vertical="center" wrapText="1"/>
    </xf>
    <xf numFmtId="3" fontId="5" fillId="0" borderId="19" xfId="2" applyNumberFormat="1" applyFont="1" applyBorder="1" applyAlignment="1">
      <alignment horizontal="center" wrapText="1"/>
    </xf>
    <xf numFmtId="3" fontId="5" fillId="0" borderId="6" xfId="2" applyNumberFormat="1" applyFont="1" applyBorder="1" applyAlignment="1">
      <alignment horizontal="left" wrapText="1"/>
    </xf>
    <xf numFmtId="43" fontId="5" fillId="0" borderId="6" xfId="1" applyFont="1" applyBorder="1" applyAlignment="1">
      <alignment horizontal="center"/>
    </xf>
    <xf numFmtId="0" fontId="5" fillId="0" borderId="43" xfId="2" applyFont="1" applyBorder="1" applyAlignment="1">
      <alignment horizontal="center" vertical="center" wrapText="1"/>
    </xf>
    <xf numFmtId="0" fontId="5" fillId="0" borderId="44" xfId="2" applyFont="1" applyBorder="1" applyAlignment="1">
      <alignment horizontal="center" vertical="center" wrapText="1"/>
    </xf>
    <xf numFmtId="0" fontId="5" fillId="0" borderId="43" xfId="2" applyFont="1" applyBorder="1" applyAlignment="1">
      <alignment horizontal="center" vertical="center"/>
    </xf>
    <xf numFmtId="0" fontId="5" fillId="0" borderId="25" xfId="2" applyFont="1" applyBorder="1" applyAlignment="1">
      <alignment horizontal="center" vertical="center"/>
    </xf>
    <xf numFmtId="49" fontId="5" fillId="0" borderId="4" xfId="2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 wrapText="1"/>
    </xf>
    <xf numFmtId="3" fontId="5" fillId="3" borderId="7" xfId="2" applyNumberFormat="1" applyFont="1" applyFill="1" applyBorder="1" applyAlignment="1">
      <alignment horizontal="right"/>
    </xf>
    <xf numFmtId="3" fontId="5" fillId="3" borderId="7" xfId="2" applyNumberFormat="1" applyFont="1" applyFill="1" applyBorder="1" applyAlignment="1">
      <alignment horizontal="left" vertical="center" wrapText="1"/>
    </xf>
    <xf numFmtId="43" fontId="5" fillId="3" borderId="7" xfId="1" applyFont="1" applyFill="1" applyBorder="1" applyAlignment="1">
      <alignment horizontal="right"/>
    </xf>
    <xf numFmtId="0" fontId="0" fillId="0" borderId="6" xfId="0" applyBorder="1"/>
    <xf numFmtId="3" fontId="5" fillId="0" borderId="55" xfId="2" applyNumberFormat="1" applyFont="1" applyBorder="1" applyAlignment="1">
      <alignment horizontal="right"/>
    </xf>
    <xf numFmtId="3" fontId="5" fillId="0" borderId="55" xfId="2" applyNumberFormat="1" applyFont="1" applyBorder="1" applyAlignment="1">
      <alignment horizontal="left" wrapText="1"/>
    </xf>
    <xf numFmtId="49" fontId="5" fillId="0" borderId="10" xfId="2" applyNumberFormat="1" applyFont="1" applyBorder="1" applyAlignment="1">
      <alignment horizontal="center" wrapText="1"/>
    </xf>
    <xf numFmtId="43" fontId="5" fillId="0" borderId="10" xfId="1" applyFont="1" applyBorder="1" applyAlignment="1">
      <alignment horizontal="center"/>
    </xf>
    <xf numFmtId="43" fontId="11" fillId="0" borderId="22" xfId="0" applyNumberFormat="1" applyFont="1" applyBorder="1" applyAlignment="1">
      <alignment horizontal="center" vertical="center"/>
    </xf>
    <xf numFmtId="43" fontId="11" fillId="0" borderId="4" xfId="1" applyFont="1" applyBorder="1" applyAlignment="1">
      <alignment vertical="center"/>
    </xf>
    <xf numFmtId="0" fontId="5" fillId="0" borderId="12" xfId="2" applyFont="1" applyBorder="1" applyAlignment="1">
      <alignment horizontal="center" vertical="center" wrapText="1"/>
    </xf>
    <xf numFmtId="0" fontId="5" fillId="0" borderId="43" xfId="2" applyFont="1" applyBorder="1" applyAlignment="1">
      <alignment horizontal="center" vertical="center"/>
    </xf>
    <xf numFmtId="0" fontId="5" fillId="0" borderId="19" xfId="2" applyFont="1" applyBorder="1" applyAlignment="1">
      <alignment horizontal="center" vertical="center" wrapText="1"/>
    </xf>
    <xf numFmtId="49" fontId="5" fillId="0" borderId="21" xfId="2" applyNumberFormat="1" applyFont="1" applyFill="1" applyBorder="1" applyAlignment="1">
      <alignment horizontal="center" vertical="center" wrapText="1"/>
    </xf>
    <xf numFmtId="43" fontId="11" fillId="0" borderId="21" xfId="1" applyFont="1" applyFill="1" applyBorder="1" applyAlignment="1">
      <alignment horizontal="center" vertical="center"/>
    </xf>
    <xf numFmtId="43" fontId="11" fillId="0" borderId="1" xfId="1" applyFont="1" applyBorder="1" applyAlignment="1">
      <alignment horizontal="center" vertical="center"/>
    </xf>
    <xf numFmtId="0" fontId="5" fillId="0" borderId="29" xfId="2" applyFont="1" applyBorder="1" applyAlignment="1">
      <alignment horizontal="center" wrapText="1"/>
    </xf>
    <xf numFmtId="0" fontId="5" fillId="0" borderId="1" xfId="2" applyFont="1" applyFill="1" applyBorder="1" applyAlignment="1">
      <alignment horizontal="left" vertical="center" wrapText="1"/>
    </xf>
    <xf numFmtId="0" fontId="5" fillId="0" borderId="21" xfId="2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43" fontId="5" fillId="3" borderId="21" xfId="1" applyFont="1" applyFill="1" applyBorder="1" applyAlignment="1">
      <alignment horizontal="right"/>
    </xf>
    <xf numFmtId="3" fontId="5" fillId="3" borderId="42" xfId="2" applyNumberFormat="1" applyFont="1" applyFill="1" applyBorder="1" applyAlignment="1">
      <alignment horizontal="center" wrapText="1"/>
    </xf>
    <xf numFmtId="3" fontId="5" fillId="0" borderId="28" xfId="2" applyNumberFormat="1" applyFont="1" applyBorder="1" applyAlignment="1">
      <alignment horizontal="center" wrapText="1"/>
    </xf>
    <xf numFmtId="0" fontId="9" fillId="3" borderId="0" xfId="2" applyFont="1" applyFill="1" applyBorder="1" applyAlignment="1">
      <alignment horizontal="center"/>
    </xf>
    <xf numFmtId="0" fontId="0" fillId="0" borderId="17" xfId="0" applyBorder="1"/>
    <xf numFmtId="0" fontId="11" fillId="0" borderId="12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5" fillId="0" borderId="5" xfId="2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/>
    </xf>
    <xf numFmtId="43" fontId="5" fillId="0" borderId="22" xfId="0" applyNumberFormat="1" applyFont="1" applyBorder="1" applyAlignment="1">
      <alignment horizontal="center" vertical="center"/>
    </xf>
    <xf numFmtId="43" fontId="5" fillId="0" borderId="4" xfId="0" applyNumberFormat="1" applyFont="1" applyBorder="1" applyAlignment="1">
      <alignment horizontal="center" vertical="center"/>
    </xf>
    <xf numFmtId="43" fontId="4" fillId="0" borderId="49" xfId="1" applyFont="1" applyBorder="1" applyAlignment="1">
      <alignment horizontal="center" vertical="center"/>
    </xf>
    <xf numFmtId="43" fontId="4" fillId="0" borderId="47" xfId="1" applyFont="1" applyBorder="1" applyAlignment="1">
      <alignment horizontal="center" vertical="center"/>
    </xf>
    <xf numFmtId="43" fontId="4" fillId="0" borderId="46" xfId="1" applyNumberFormat="1" applyFont="1" applyBorder="1" applyAlignment="1">
      <alignment horizontal="center" vertical="center"/>
    </xf>
    <xf numFmtId="43" fontId="17" fillId="0" borderId="48" xfId="1" applyFont="1" applyBorder="1" applyAlignment="1">
      <alignment horizontal="center" vertical="center"/>
    </xf>
    <xf numFmtId="0" fontId="5" fillId="0" borderId="57" xfId="2" applyFont="1" applyBorder="1" applyAlignment="1">
      <alignment horizontal="center" wrapText="1"/>
    </xf>
    <xf numFmtId="0" fontId="5" fillId="0" borderId="57" xfId="2" applyFont="1" applyBorder="1" applyAlignment="1">
      <alignment horizontal="left"/>
    </xf>
    <xf numFmtId="0" fontId="0" fillId="0" borderId="34" xfId="0" applyBorder="1"/>
    <xf numFmtId="0" fontId="6" fillId="4" borderId="23" xfId="2" applyFont="1" applyFill="1" applyBorder="1" applyAlignment="1">
      <alignment horizontal="center"/>
    </xf>
    <xf numFmtId="0" fontId="6" fillId="0" borderId="11" xfId="2" applyFont="1" applyBorder="1" applyAlignment="1">
      <alignment horizontal="center"/>
    </xf>
    <xf numFmtId="0" fontId="5" fillId="0" borderId="43" xfId="2" applyFont="1" applyBorder="1" applyAlignment="1">
      <alignment horizontal="center" vertical="center"/>
    </xf>
    <xf numFmtId="0" fontId="5" fillId="0" borderId="59" xfId="2" applyFont="1" applyBorder="1" applyAlignment="1">
      <alignment horizontal="center" vertical="center"/>
    </xf>
    <xf numFmtId="0" fontId="5" fillId="0" borderId="44" xfId="2" applyFont="1" applyBorder="1" applyAlignment="1">
      <alignment horizontal="center" vertical="center"/>
    </xf>
    <xf numFmtId="0" fontId="5" fillId="0" borderId="45" xfId="2" applyFont="1" applyBorder="1" applyAlignment="1">
      <alignment horizontal="center" vertical="center"/>
    </xf>
    <xf numFmtId="0" fontId="2" fillId="0" borderId="0" xfId="2" applyBorder="1" applyAlignment="1">
      <alignment horizontal="right"/>
    </xf>
    <xf numFmtId="0" fontId="10" fillId="0" borderId="0" xfId="2" applyFont="1" applyBorder="1" applyAlignment="1">
      <alignment horizontal="center"/>
    </xf>
    <xf numFmtId="0" fontId="9" fillId="5" borderId="23" xfId="2" applyFont="1" applyFill="1" applyBorder="1" applyAlignment="1">
      <alignment horizontal="center"/>
    </xf>
    <xf numFmtId="0" fontId="9" fillId="5" borderId="24" xfId="2" applyFont="1" applyFill="1" applyBorder="1" applyAlignment="1">
      <alignment horizontal="center"/>
    </xf>
    <xf numFmtId="49" fontId="3" fillId="0" borderId="0" xfId="2" applyNumberFormat="1" applyFont="1" applyBorder="1" applyAlignment="1">
      <alignment horizontal="center" vertical="center"/>
    </xf>
    <xf numFmtId="0" fontId="6" fillId="4" borderId="23" xfId="2" applyFont="1" applyFill="1" applyBorder="1" applyAlignment="1">
      <alignment horizontal="right"/>
    </xf>
    <xf numFmtId="0" fontId="6" fillId="4" borderId="24" xfId="2" applyFont="1" applyFill="1" applyBorder="1" applyAlignment="1">
      <alignment horizontal="right"/>
    </xf>
    <xf numFmtId="0" fontId="6" fillId="4" borderId="15" xfId="2" applyFont="1" applyFill="1" applyBorder="1" applyAlignment="1">
      <alignment horizontal="right"/>
    </xf>
    <xf numFmtId="0" fontId="5" fillId="0" borderId="25" xfId="2" applyFont="1" applyBorder="1" applyAlignment="1">
      <alignment horizontal="center" vertical="center"/>
    </xf>
    <xf numFmtId="0" fontId="5" fillId="0" borderId="17" xfId="2" applyFont="1" applyBorder="1" applyAlignment="1">
      <alignment horizontal="center" vertical="center"/>
    </xf>
    <xf numFmtId="0" fontId="5" fillId="0" borderId="43" xfId="2" applyFont="1" applyBorder="1" applyAlignment="1">
      <alignment horizontal="center" vertical="center" wrapText="1"/>
    </xf>
    <xf numFmtId="0" fontId="5" fillId="0" borderId="45" xfId="2" applyFont="1" applyBorder="1" applyAlignment="1">
      <alignment horizontal="center" vertical="center" wrapText="1"/>
    </xf>
    <xf numFmtId="0" fontId="5" fillId="0" borderId="59" xfId="2" applyFont="1" applyBorder="1" applyAlignment="1">
      <alignment horizontal="center" vertical="center" wrapText="1"/>
    </xf>
    <xf numFmtId="0" fontId="5" fillId="0" borderId="44" xfId="2" applyFont="1" applyBorder="1" applyAlignment="1">
      <alignment horizontal="center" vertical="center" wrapText="1"/>
    </xf>
    <xf numFmtId="0" fontId="5" fillId="0" borderId="0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17" xfId="2" applyFont="1" applyBorder="1" applyAlignment="1">
      <alignment horizontal="center" vertical="center" wrapText="1"/>
    </xf>
    <xf numFmtId="0" fontId="9" fillId="5" borderId="23" xfId="2" applyFont="1" applyFill="1" applyBorder="1" applyAlignment="1">
      <alignment horizontal="center" vertical="center"/>
    </xf>
    <xf numFmtId="0" fontId="9" fillId="5" borderId="24" xfId="2" applyFont="1" applyFill="1" applyBorder="1" applyAlignment="1">
      <alignment horizontal="center" vertical="center"/>
    </xf>
    <xf numFmtId="0" fontId="9" fillId="5" borderId="50" xfId="2" applyFont="1" applyFill="1" applyBorder="1" applyAlignment="1">
      <alignment horizontal="center" vertical="center"/>
    </xf>
    <xf numFmtId="0" fontId="6" fillId="4" borderId="24" xfId="2" applyFont="1" applyFill="1" applyBorder="1" applyAlignment="1">
      <alignment horizontal="center"/>
    </xf>
    <xf numFmtId="0" fontId="6" fillId="4" borderId="15" xfId="2" applyFont="1" applyFill="1" applyBorder="1" applyAlignment="1">
      <alignment horizontal="center"/>
    </xf>
    <xf numFmtId="0" fontId="6" fillId="4" borderId="30" xfId="2" applyFont="1" applyFill="1" applyBorder="1" applyAlignment="1">
      <alignment horizontal="center"/>
    </xf>
    <xf numFmtId="0" fontId="6" fillId="4" borderId="11" xfId="2" applyFont="1" applyFill="1" applyBorder="1" applyAlignment="1">
      <alignment horizontal="center"/>
    </xf>
    <xf numFmtId="0" fontId="6" fillId="4" borderId="31" xfId="2" applyFont="1" applyFill="1" applyBorder="1" applyAlignment="1">
      <alignment horizontal="center"/>
    </xf>
    <xf numFmtId="49" fontId="3" fillId="0" borderId="0" xfId="2" applyNumberFormat="1" applyFont="1" applyBorder="1" applyAlignment="1">
      <alignment horizontal="center"/>
    </xf>
    <xf numFmtId="0" fontId="5" fillId="0" borderId="56" xfId="2" applyFont="1" applyBorder="1" applyAlignment="1">
      <alignment horizontal="center" vertical="center" wrapText="1"/>
    </xf>
    <xf numFmtId="0" fontId="5" fillId="0" borderId="56" xfId="2" applyFont="1" applyBorder="1" applyAlignment="1">
      <alignment horizontal="center" vertical="center"/>
    </xf>
    <xf numFmtId="0" fontId="18" fillId="0" borderId="0" xfId="2" applyFont="1" applyAlignment="1">
      <alignment horizontal="center"/>
    </xf>
    <xf numFmtId="0" fontId="19" fillId="0" borderId="0" xfId="0" applyFont="1"/>
    <xf numFmtId="0" fontId="18" fillId="0" borderId="0" xfId="2" applyFont="1"/>
    <xf numFmtId="0" fontId="18" fillId="0" borderId="0" xfId="2" applyFont="1" applyAlignment="1">
      <alignment horizontal="right" vertical="top"/>
    </xf>
    <xf numFmtId="0" fontId="20" fillId="0" borderId="0" xfId="2" applyFont="1" applyAlignment="1">
      <alignment horizontal="right" vertical="top"/>
    </xf>
    <xf numFmtId="0" fontId="20" fillId="0" borderId="0" xfId="2" applyFont="1"/>
    <xf numFmtId="0" fontId="18" fillId="0" borderId="0" xfId="2" applyFont="1" applyAlignment="1">
      <alignment horizontal="right"/>
    </xf>
    <xf numFmtId="49" fontId="21" fillId="0" borderId="0" xfId="2" applyNumberFormat="1" applyFont="1" applyAlignment="1">
      <alignment horizontal="center"/>
    </xf>
    <xf numFmtId="0" fontId="22" fillId="0" borderId="11" xfId="2" applyFont="1" applyBorder="1" applyAlignment="1">
      <alignment horizontal="center"/>
    </xf>
    <xf numFmtId="0" fontId="23" fillId="0" borderId="5" xfId="2" applyFont="1" applyBorder="1" applyAlignment="1">
      <alignment horizontal="center" vertical="center" wrapText="1"/>
    </xf>
    <xf numFmtId="49" fontId="23" fillId="0" borderId="33" xfId="2" applyNumberFormat="1" applyFont="1" applyBorder="1" applyAlignment="1">
      <alignment horizontal="center" vertical="center" wrapText="1"/>
    </xf>
    <xf numFmtId="49" fontId="23" fillId="0" borderId="5" xfId="2" applyNumberFormat="1" applyFont="1" applyBorder="1" applyAlignment="1">
      <alignment horizontal="center" vertical="center" wrapText="1"/>
    </xf>
    <xf numFmtId="49" fontId="23" fillId="0" borderId="15" xfId="2" applyNumberFormat="1" applyFont="1" applyBorder="1" applyAlignment="1">
      <alignment horizontal="center" vertical="center" wrapText="1"/>
    </xf>
    <xf numFmtId="0" fontId="24" fillId="3" borderId="12" xfId="2" applyFont="1" applyFill="1" applyBorder="1" applyAlignment="1">
      <alignment horizontal="center"/>
    </xf>
    <xf numFmtId="0" fontId="24" fillId="3" borderId="7" xfId="2" applyFont="1" applyFill="1" applyBorder="1"/>
    <xf numFmtId="164" fontId="24" fillId="3" borderId="7" xfId="2" applyNumberFormat="1" applyFont="1" applyFill="1" applyBorder="1" applyAlignment="1">
      <alignment horizontal="center"/>
    </xf>
    <xf numFmtId="0" fontId="24" fillId="3" borderId="58" xfId="2" applyNumberFormat="1" applyFont="1" applyFill="1" applyBorder="1" applyAlignment="1">
      <alignment horizontal="center"/>
    </xf>
    <xf numFmtId="0" fontId="24" fillId="0" borderId="26" xfId="2" applyFont="1" applyBorder="1" applyAlignment="1">
      <alignment horizontal="center"/>
    </xf>
    <xf numFmtId="0" fontId="24" fillId="0" borderId="21" xfId="2" applyFont="1" applyBorder="1"/>
    <xf numFmtId="164" fontId="24" fillId="0" borderId="21" xfId="2" applyNumberFormat="1" applyFont="1" applyBorder="1" applyAlignment="1">
      <alignment horizontal="center"/>
    </xf>
    <xf numFmtId="164" fontId="24" fillId="0" borderId="32" xfId="2" applyNumberFormat="1" applyFont="1" applyBorder="1" applyAlignment="1">
      <alignment horizontal="center"/>
    </xf>
    <xf numFmtId="0" fontId="24" fillId="0" borderId="8" xfId="2" applyFont="1" applyBorder="1" applyAlignment="1">
      <alignment horizontal="center"/>
    </xf>
    <xf numFmtId="0" fontId="24" fillId="0" borderId="4" xfId="2" applyFont="1" applyBorder="1"/>
    <xf numFmtId="164" fontId="24" fillId="0" borderId="4" xfId="2" applyNumberFormat="1" applyFont="1" applyBorder="1" applyAlignment="1">
      <alignment horizontal="center"/>
    </xf>
    <xf numFmtId="164" fontId="24" fillId="0" borderId="16" xfId="2" applyNumberFormat="1" applyFont="1" applyBorder="1" applyAlignment="1">
      <alignment horizontal="center"/>
    </xf>
    <xf numFmtId="3" fontId="24" fillId="0" borderId="10" xfId="2" applyNumberFormat="1" applyFont="1" applyBorder="1" applyAlignment="1">
      <alignment horizontal="center"/>
    </xf>
    <xf numFmtId="0" fontId="24" fillId="0" borderId="9" xfId="2" applyFont="1" applyBorder="1" applyAlignment="1">
      <alignment horizontal="center"/>
    </xf>
    <xf numFmtId="0" fontId="24" fillId="0" borderId="10" xfId="2" applyFont="1" applyBorder="1"/>
    <xf numFmtId="164" fontId="24" fillId="0" borderId="10" xfId="2" applyNumberFormat="1" applyFont="1" applyBorder="1" applyAlignment="1">
      <alignment horizontal="center"/>
    </xf>
    <xf numFmtId="164" fontId="24" fillId="0" borderId="20" xfId="2" applyNumberFormat="1" applyFont="1" applyBorder="1" applyAlignment="1">
      <alignment horizontal="center"/>
    </xf>
    <xf numFmtId="0" fontId="24" fillId="0" borderId="8" xfId="2" applyFont="1" applyBorder="1" applyAlignment="1">
      <alignment horizontal="center" vertical="center"/>
    </xf>
    <xf numFmtId="0" fontId="24" fillId="0" borderId="38" xfId="2" applyFont="1" applyBorder="1"/>
    <xf numFmtId="0" fontId="24" fillId="0" borderId="19" xfId="2" applyFont="1" applyBorder="1" applyAlignment="1">
      <alignment horizontal="center"/>
    </xf>
    <xf numFmtId="0" fontId="24" fillId="0" borderId="28" xfId="2" applyFont="1" applyBorder="1"/>
    <xf numFmtId="164" fontId="24" fillId="0" borderId="6" xfId="2" applyNumberFormat="1" applyFont="1" applyBorder="1" applyAlignment="1">
      <alignment horizontal="center"/>
    </xf>
    <xf numFmtId="164" fontId="24" fillId="0" borderId="27" xfId="2" applyNumberFormat="1" applyFont="1" applyBorder="1" applyAlignment="1">
      <alignment horizontal="center"/>
    </xf>
    <xf numFmtId="0" fontId="24" fillId="4" borderId="23" xfId="2" applyFont="1" applyFill="1" applyBorder="1" applyAlignment="1">
      <alignment horizontal="center"/>
    </xf>
    <xf numFmtId="0" fontId="25" fillId="4" borderId="15" xfId="2" applyFont="1" applyFill="1" applyBorder="1"/>
    <xf numFmtId="164" fontId="23" fillId="4" borderId="5" xfId="2" applyNumberFormat="1" applyFont="1" applyFill="1" applyBorder="1" applyAlignment="1">
      <alignment horizontal="center"/>
    </xf>
    <xf numFmtId="164" fontId="24" fillId="0" borderId="3" xfId="2" applyNumberFormat="1" applyFont="1" applyBorder="1" applyAlignment="1">
      <alignment horizontal="center"/>
    </xf>
    <xf numFmtId="3" fontId="24" fillId="0" borderId="21" xfId="2" applyNumberFormat="1" applyFont="1" applyBorder="1" applyAlignment="1">
      <alignment horizontal="center"/>
    </xf>
    <xf numFmtId="1" fontId="24" fillId="0" borderId="16" xfId="2" applyNumberFormat="1" applyFont="1" applyBorder="1" applyAlignment="1">
      <alignment horizontal="center"/>
    </xf>
    <xf numFmtId="3" fontId="24" fillId="0" borderId="36" xfId="4" applyNumberFormat="1" applyFont="1" applyBorder="1" applyAlignment="1">
      <alignment horizontal="center"/>
    </xf>
    <xf numFmtId="0" fontId="24" fillId="0" borderId="37" xfId="4" applyNumberFormat="1" applyFont="1" applyBorder="1" applyAlignment="1">
      <alignment horizontal="center"/>
    </xf>
    <xf numFmtId="0" fontId="24" fillId="0" borderId="20" xfId="2" applyNumberFormat="1" applyFont="1" applyBorder="1" applyAlignment="1">
      <alignment horizontal="center"/>
    </xf>
    <xf numFmtId="3" fontId="24" fillId="2" borderId="10" xfId="2" applyNumberFormat="1" applyFont="1" applyFill="1" applyBorder="1" applyAlignment="1">
      <alignment horizontal="center"/>
    </xf>
    <xf numFmtId="0" fontId="24" fillId="2" borderId="20" xfId="2" applyNumberFormat="1" applyFont="1" applyFill="1" applyBorder="1" applyAlignment="1">
      <alignment horizontal="center"/>
    </xf>
    <xf numFmtId="3" fontId="24" fillId="0" borderId="4" xfId="2" applyNumberFormat="1" applyFont="1" applyBorder="1" applyAlignment="1">
      <alignment horizontal="center"/>
    </xf>
    <xf numFmtId="0" fontId="24" fillId="0" borderId="16" xfId="2" applyNumberFormat="1" applyFont="1" applyBorder="1" applyAlignment="1">
      <alignment horizontal="center"/>
    </xf>
    <xf numFmtId="3" fontId="24" fillId="0" borderId="16" xfId="2" applyNumberFormat="1" applyFont="1" applyBorder="1" applyAlignment="1">
      <alignment horizontal="center"/>
    </xf>
    <xf numFmtId="3" fontId="24" fillId="0" borderId="20" xfId="2" applyNumberFormat="1" applyFont="1" applyBorder="1" applyAlignment="1">
      <alignment horizontal="center"/>
    </xf>
    <xf numFmtId="1" fontId="24" fillId="0" borderId="20" xfId="2" applyNumberFormat="1" applyFont="1" applyBorder="1" applyAlignment="1">
      <alignment horizontal="center"/>
    </xf>
    <xf numFmtId="0" fontId="24" fillId="0" borderId="9" xfId="2" applyFont="1" applyFill="1" applyBorder="1" applyAlignment="1">
      <alignment horizontal="center"/>
    </xf>
    <xf numFmtId="0" fontId="22" fillId="4" borderId="23" xfId="2" applyFont="1" applyFill="1" applyBorder="1" applyAlignment="1">
      <alignment horizontal="center"/>
    </xf>
    <xf numFmtId="0" fontId="20" fillId="4" borderId="15" xfId="2" applyFont="1" applyFill="1" applyBorder="1" applyAlignment="1">
      <alignment horizontal="center"/>
    </xf>
    <xf numFmtId="3" fontId="25" fillId="4" borderId="5" xfId="2" applyNumberFormat="1" applyFont="1" applyFill="1" applyBorder="1" applyAlignment="1">
      <alignment horizontal="center"/>
    </xf>
    <xf numFmtId="0" fontId="26" fillId="5" borderId="30" xfId="2" applyFont="1" applyFill="1" applyBorder="1" applyAlignment="1">
      <alignment horizontal="center"/>
    </xf>
    <xf numFmtId="0" fontId="27" fillId="5" borderId="31" xfId="2" applyFont="1" applyFill="1" applyBorder="1" applyAlignment="1">
      <alignment horizontal="center"/>
    </xf>
    <xf numFmtId="3" fontId="28" fillId="5" borderId="5" xfId="2" applyNumberFormat="1" applyFont="1" applyFill="1" applyBorder="1" applyAlignment="1">
      <alignment horizontal="center"/>
    </xf>
    <xf numFmtId="0" fontId="24" fillId="0" borderId="0" xfId="2" applyFont="1" applyFill="1" applyBorder="1" applyAlignment="1">
      <alignment horizontal="center"/>
    </xf>
    <xf numFmtId="0" fontId="24" fillId="0" borderId="0" xfId="2" applyFont="1" applyBorder="1"/>
    <xf numFmtId="49" fontId="20" fillId="0" borderId="0" xfId="2" applyNumberFormat="1" applyFont="1" applyBorder="1"/>
    <xf numFmtId="0" fontId="29" fillId="0" borderId="0" xfId="2" applyFont="1"/>
    <xf numFmtId="49" fontId="4" fillId="0" borderId="50" xfId="2" applyNumberFormat="1" applyFont="1" applyBorder="1" applyAlignment="1">
      <alignment horizontal="center" vertical="center" wrapText="1"/>
    </xf>
    <xf numFmtId="0" fontId="5" fillId="0" borderId="60" xfId="2" applyFont="1" applyBorder="1" applyAlignment="1">
      <alignment horizontal="center" vertical="center"/>
    </xf>
    <xf numFmtId="0" fontId="5" fillId="0" borderId="61" xfId="2" applyFont="1" applyBorder="1" applyAlignment="1">
      <alignment horizontal="center" vertical="center"/>
    </xf>
    <xf numFmtId="0" fontId="5" fillId="0" borderId="62" xfId="2" applyFont="1" applyBorder="1" applyAlignment="1">
      <alignment horizontal="center" vertical="center"/>
    </xf>
    <xf numFmtId="0" fontId="5" fillId="0" borderId="63" xfId="2" applyFont="1" applyBorder="1" applyAlignment="1">
      <alignment horizontal="center" vertical="center"/>
    </xf>
    <xf numFmtId="0" fontId="5" fillId="3" borderId="64" xfId="2" applyFont="1" applyFill="1" applyBorder="1" applyAlignment="1">
      <alignment horizontal="center"/>
    </xf>
    <xf numFmtId="0" fontId="5" fillId="0" borderId="65" xfId="2" applyFont="1" applyFill="1" applyBorder="1" applyAlignment="1">
      <alignment horizontal="center"/>
    </xf>
    <xf numFmtId="0" fontId="5" fillId="0" borderId="66" xfId="2" applyFont="1" applyBorder="1" applyAlignment="1">
      <alignment horizontal="center" vertical="center"/>
    </xf>
    <xf numFmtId="49" fontId="5" fillId="0" borderId="66" xfId="2" applyNumberFormat="1" applyFont="1" applyBorder="1" applyAlignment="1">
      <alignment horizontal="center" vertical="center"/>
    </xf>
    <xf numFmtId="0" fontId="2" fillId="6" borderId="66" xfId="2" applyFill="1" applyBorder="1" applyAlignment="1">
      <alignment horizontal="center"/>
    </xf>
    <xf numFmtId="1" fontId="5" fillId="0" borderId="61" xfId="2" applyNumberFormat="1" applyFont="1" applyBorder="1" applyAlignment="1">
      <alignment horizontal="center" vertical="center"/>
    </xf>
    <xf numFmtId="49" fontId="5" fillId="0" borderId="61" xfId="2" applyNumberFormat="1" applyFont="1" applyBorder="1" applyAlignment="1">
      <alignment horizontal="center"/>
    </xf>
    <xf numFmtId="49" fontId="5" fillId="0" borderId="61" xfId="2" applyNumberFormat="1" applyFont="1" applyBorder="1" applyAlignment="1">
      <alignment horizontal="center" vertical="center"/>
    </xf>
    <xf numFmtId="43" fontId="13" fillId="6" borderId="67" xfId="1" applyFont="1" applyFill="1" applyBorder="1" applyAlignment="1">
      <alignment horizontal="center" vertical="center"/>
    </xf>
    <xf numFmtId="43" fontId="13" fillId="6" borderId="68" xfId="1" applyFont="1" applyFill="1" applyBorder="1" applyAlignment="1">
      <alignment horizontal="center" vertical="center"/>
    </xf>
    <xf numFmtId="0" fontId="5" fillId="0" borderId="69" xfId="2" applyFont="1" applyBorder="1" applyAlignment="1">
      <alignment horizontal="left"/>
    </xf>
    <xf numFmtId="0" fontId="5" fillId="0" borderId="61" xfId="2" applyFont="1" applyBorder="1" applyAlignment="1">
      <alignment horizontal="left"/>
    </xf>
    <xf numFmtId="0" fontId="5" fillId="0" borderId="70" xfId="2" applyFont="1" applyBorder="1" applyAlignment="1">
      <alignment horizontal="left"/>
    </xf>
    <xf numFmtId="0" fontId="5" fillId="0" borderId="60" xfId="2" applyFont="1" applyBorder="1" applyAlignment="1">
      <alignment horizontal="center" vertical="center" wrapText="1"/>
    </xf>
    <xf numFmtId="1" fontId="11" fillId="0" borderId="61" xfId="1" applyNumberFormat="1" applyFont="1" applyBorder="1" applyAlignment="1">
      <alignment horizontal="center" vertical="center"/>
    </xf>
    <xf numFmtId="0" fontId="5" fillId="0" borderId="61" xfId="2" applyFont="1" applyFill="1" applyBorder="1" applyAlignment="1">
      <alignment horizontal="center" vertical="center"/>
    </xf>
    <xf numFmtId="0" fontId="5" fillId="0" borderId="64" xfId="2" applyFont="1" applyFill="1" applyBorder="1" applyAlignment="1">
      <alignment horizontal="center"/>
    </xf>
    <xf numFmtId="0" fontId="5" fillId="0" borderId="61" xfId="2" applyFont="1" applyFill="1" applyBorder="1" applyAlignment="1">
      <alignment horizontal="center"/>
    </xf>
    <xf numFmtId="0" fontId="5" fillId="0" borderId="70" xfId="2" applyFont="1" applyFill="1" applyBorder="1" applyAlignment="1">
      <alignment horizontal="center"/>
    </xf>
    <xf numFmtId="0" fontId="5" fillId="0" borderId="60" xfId="2" applyFont="1" applyBorder="1" applyAlignment="1">
      <alignment horizontal="center"/>
    </xf>
    <xf numFmtId="0" fontId="5" fillId="0" borderId="70" xfId="2" applyFont="1" applyBorder="1" applyAlignment="1">
      <alignment horizontal="center"/>
    </xf>
    <xf numFmtId="0" fontId="5" fillId="0" borderId="61" xfId="2" applyNumberFormat="1" applyFont="1" applyBorder="1" applyAlignment="1">
      <alignment horizontal="center"/>
    </xf>
    <xf numFmtId="49" fontId="5" fillId="0" borderId="71" xfId="2" applyNumberFormat="1" applyFont="1" applyBorder="1" applyAlignment="1">
      <alignment horizontal="center" vertical="center"/>
    </xf>
    <xf numFmtId="49" fontId="4" fillId="0" borderId="66" xfId="2" applyNumberFormat="1" applyFont="1" applyBorder="1" applyAlignment="1">
      <alignment horizontal="center" vertical="center" wrapText="1"/>
    </xf>
    <xf numFmtId="0" fontId="5" fillId="0" borderId="71" xfId="2" applyFont="1" applyBorder="1" applyAlignment="1">
      <alignment horizontal="center" vertical="center"/>
    </xf>
    <xf numFmtId="0" fontId="5" fillId="0" borderId="70" xfId="2" applyFont="1" applyBorder="1" applyAlignment="1">
      <alignment horizontal="center" vertical="center"/>
    </xf>
    <xf numFmtId="0" fontId="5" fillId="0" borderId="72" xfId="2" applyFont="1" applyFill="1" applyBorder="1" applyAlignment="1">
      <alignment horizontal="center"/>
    </xf>
    <xf numFmtId="3" fontId="5" fillId="0" borderId="0" xfId="2" applyNumberFormat="1" applyFont="1" applyBorder="1" applyAlignment="1">
      <alignment horizontal="center" vertical="center" wrapText="1"/>
    </xf>
    <xf numFmtId="3" fontId="5" fillId="0" borderId="13" xfId="2" applyNumberFormat="1" applyFont="1" applyBorder="1" applyAlignment="1">
      <alignment horizontal="right"/>
    </xf>
    <xf numFmtId="3" fontId="5" fillId="0" borderId="13" xfId="2" applyNumberFormat="1" applyFont="1" applyBorder="1" applyAlignment="1">
      <alignment horizontal="left" wrapText="1"/>
    </xf>
    <xf numFmtId="43" fontId="5" fillId="0" borderId="3" xfId="1" applyFont="1" applyBorder="1" applyAlignment="1">
      <alignment horizontal="right" vertical="center"/>
    </xf>
    <xf numFmtId="43" fontId="5" fillId="0" borderId="13" xfId="1" applyFont="1" applyBorder="1" applyAlignment="1">
      <alignment horizontal="right" vertical="center"/>
    </xf>
    <xf numFmtId="43" fontId="5" fillId="0" borderId="2" xfId="1" applyFont="1" applyBorder="1" applyAlignment="1">
      <alignment horizontal="right" vertical="center"/>
    </xf>
    <xf numFmtId="0" fontId="5" fillId="0" borderId="69" xfId="2" applyFont="1" applyFill="1" applyBorder="1" applyAlignment="1">
      <alignment horizontal="center" vertical="center"/>
    </xf>
    <xf numFmtId="49" fontId="5" fillId="0" borderId="7" xfId="2" applyNumberFormat="1" applyFont="1" applyBorder="1" applyAlignment="1">
      <alignment horizontal="center" vertical="center" wrapText="1"/>
    </xf>
    <xf numFmtId="0" fontId="5" fillId="0" borderId="7" xfId="2" applyFont="1" applyBorder="1" applyAlignment="1">
      <alignment vertical="center" wrapText="1"/>
    </xf>
    <xf numFmtId="43" fontId="11" fillId="0" borderId="7" xfId="1" applyFont="1" applyBorder="1" applyAlignment="1">
      <alignment horizontal="center" vertical="center"/>
    </xf>
    <xf numFmtId="43" fontId="11" fillId="0" borderId="73" xfId="1" applyFont="1" applyBorder="1" applyAlignment="1">
      <alignment horizontal="center" vertical="center"/>
    </xf>
    <xf numFmtId="0" fontId="5" fillId="0" borderId="64" xfId="2" applyFont="1" applyBorder="1" applyAlignment="1">
      <alignment horizontal="center"/>
    </xf>
  </cellXfs>
  <cellStyles count="13">
    <cellStyle name="Čárka" xfId="1" builtinId="3"/>
    <cellStyle name="Čárka 2" xfId="6"/>
    <cellStyle name="Čárka 3" xfId="9"/>
    <cellStyle name="Čárka 4" xfId="11"/>
    <cellStyle name="Excel Built-in Normal" xfId="4"/>
    <cellStyle name="Excel Built-in Normal 2" xfId="8"/>
    <cellStyle name="měny 2" xfId="3"/>
    <cellStyle name="měny 2 2" xfId="7"/>
    <cellStyle name="měny 2 3" xfId="10"/>
    <cellStyle name="měny 2 4" xfId="12"/>
    <cellStyle name="Normální" xfId="0" builtinId="0"/>
    <cellStyle name="normální 2" xfId="5"/>
    <cellStyle name="normální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9"/>
  <sheetViews>
    <sheetView topLeftCell="A25" zoomScaleNormal="100" workbookViewId="0">
      <selection activeCell="F20" sqref="F20"/>
    </sheetView>
  </sheetViews>
  <sheetFormatPr defaultRowHeight="14.4" x14ac:dyDescent="0.3"/>
  <cols>
    <col min="1" max="1" width="8.88671875" style="197"/>
    <col min="2" max="2" width="34.5546875" style="197" bestFit="1" customWidth="1"/>
    <col min="3" max="3" width="18.5546875" style="197" customWidth="1"/>
    <col min="4" max="4" width="26.88671875" style="197" customWidth="1"/>
    <col min="5" max="16384" width="8.88671875" style="197"/>
  </cols>
  <sheetData>
    <row r="1" spans="1:4" x14ac:dyDescent="0.3">
      <c r="A1" s="196" t="s">
        <v>53</v>
      </c>
      <c r="B1" s="196"/>
      <c r="C1" s="196"/>
      <c r="D1" s="196"/>
    </row>
    <row r="2" spans="1:4" x14ac:dyDescent="0.3">
      <c r="A2" s="198" t="s">
        <v>0</v>
      </c>
      <c r="B2" s="198"/>
      <c r="C2" s="199" t="s">
        <v>61</v>
      </c>
      <c r="D2" s="200"/>
    </row>
    <row r="3" spans="1:4" x14ac:dyDescent="0.3">
      <c r="A3" s="198"/>
      <c r="B3" s="201"/>
      <c r="C3" s="201"/>
      <c r="D3" s="202" t="s">
        <v>54</v>
      </c>
    </row>
    <row r="4" spans="1:4" ht="15.6" x14ac:dyDescent="0.3">
      <c r="A4" s="203" t="s">
        <v>55</v>
      </c>
      <c r="B4" s="203"/>
      <c r="C4" s="203"/>
      <c r="D4" s="203"/>
    </row>
    <row r="5" spans="1:4" ht="15" thickBot="1" x14ac:dyDescent="0.35">
      <c r="A5" s="204" t="s">
        <v>175</v>
      </c>
      <c r="B5" s="204"/>
      <c r="C5" s="204"/>
      <c r="D5" s="204"/>
    </row>
    <row r="6" spans="1:4" ht="31.2" thickBot="1" x14ac:dyDescent="0.35">
      <c r="A6" s="205" t="s">
        <v>3</v>
      </c>
      <c r="B6" s="206" t="s">
        <v>4</v>
      </c>
      <c r="C6" s="207" t="s">
        <v>56</v>
      </c>
      <c r="D6" s="208" t="s">
        <v>5</v>
      </c>
    </row>
    <row r="7" spans="1:4" x14ac:dyDescent="0.3">
      <c r="A7" s="209">
        <v>30</v>
      </c>
      <c r="B7" s="210" t="s">
        <v>57</v>
      </c>
      <c r="C7" s="211">
        <v>677765</v>
      </c>
      <c r="D7" s="212">
        <v>43</v>
      </c>
    </row>
    <row r="8" spans="1:4" x14ac:dyDescent="0.3">
      <c r="A8" s="213">
        <v>31</v>
      </c>
      <c r="B8" s="214" t="s">
        <v>12</v>
      </c>
      <c r="C8" s="215">
        <v>5332208</v>
      </c>
      <c r="D8" s="216">
        <v>253</v>
      </c>
    </row>
    <row r="9" spans="1:4" x14ac:dyDescent="0.3">
      <c r="A9" s="217">
        <v>34</v>
      </c>
      <c r="B9" s="218" t="s">
        <v>13</v>
      </c>
      <c r="C9" s="219">
        <v>151509</v>
      </c>
      <c r="D9" s="220">
        <v>4</v>
      </c>
    </row>
    <row r="10" spans="1:4" x14ac:dyDescent="0.3">
      <c r="A10" s="217">
        <v>36</v>
      </c>
      <c r="B10" s="218" t="s">
        <v>15</v>
      </c>
      <c r="C10" s="221">
        <v>706609</v>
      </c>
      <c r="D10" s="220">
        <v>22</v>
      </c>
    </row>
    <row r="11" spans="1:4" x14ac:dyDescent="0.3">
      <c r="A11" s="217">
        <v>37</v>
      </c>
      <c r="B11" s="218" t="s">
        <v>49</v>
      </c>
      <c r="C11" s="221">
        <v>2934665</v>
      </c>
      <c r="D11" s="220">
        <v>104</v>
      </c>
    </row>
    <row r="12" spans="1:4" x14ac:dyDescent="0.3">
      <c r="A12" s="217"/>
      <c r="B12" s="218" t="s">
        <v>178</v>
      </c>
      <c r="C12" s="219">
        <v>1745296</v>
      </c>
      <c r="D12" s="220">
        <v>93</v>
      </c>
    </row>
    <row r="13" spans="1:4" x14ac:dyDescent="0.3">
      <c r="A13" s="217">
        <v>38</v>
      </c>
      <c r="B13" s="218" t="s">
        <v>16</v>
      </c>
      <c r="C13" s="219">
        <v>100539</v>
      </c>
      <c r="D13" s="220">
        <v>6</v>
      </c>
    </row>
    <row r="14" spans="1:4" x14ac:dyDescent="0.3">
      <c r="A14" s="222">
        <v>39</v>
      </c>
      <c r="B14" s="223" t="s">
        <v>17</v>
      </c>
      <c r="C14" s="224">
        <v>441344</v>
      </c>
      <c r="D14" s="225">
        <v>15</v>
      </c>
    </row>
    <row r="15" spans="1:4" x14ac:dyDescent="0.3">
      <c r="A15" s="226">
        <v>42</v>
      </c>
      <c r="B15" s="223" t="s">
        <v>78</v>
      </c>
      <c r="C15" s="224">
        <v>17471356</v>
      </c>
      <c r="D15" s="225">
        <v>477</v>
      </c>
    </row>
    <row r="16" spans="1:4" x14ac:dyDescent="0.3">
      <c r="A16" s="217"/>
      <c r="B16" s="218" t="s">
        <v>58</v>
      </c>
      <c r="C16" s="219">
        <v>479297</v>
      </c>
      <c r="D16" s="220">
        <v>30</v>
      </c>
    </row>
    <row r="17" spans="1:4" x14ac:dyDescent="0.3">
      <c r="A17" s="222"/>
      <c r="B17" s="227" t="s">
        <v>76</v>
      </c>
      <c r="C17" s="224">
        <v>50695</v>
      </c>
      <c r="D17" s="225">
        <v>4</v>
      </c>
    </row>
    <row r="18" spans="1:4" x14ac:dyDescent="0.3">
      <c r="A18" s="222"/>
      <c r="B18" s="227" t="s">
        <v>77</v>
      </c>
      <c r="C18" s="224">
        <v>110096</v>
      </c>
      <c r="D18" s="225">
        <v>7</v>
      </c>
    </row>
    <row r="19" spans="1:4" ht="15" thickBot="1" x14ac:dyDescent="0.35">
      <c r="A19" s="228"/>
      <c r="B19" s="229" t="s">
        <v>18</v>
      </c>
      <c r="C19" s="230">
        <v>790560</v>
      </c>
      <c r="D19" s="231">
        <v>36</v>
      </c>
    </row>
    <row r="20" spans="1:4" ht="15" thickBot="1" x14ac:dyDescent="0.35">
      <c r="A20" s="232"/>
      <c r="B20" s="233" t="s">
        <v>19</v>
      </c>
      <c r="C20" s="234">
        <f>SUM(C7:C19)</f>
        <v>30991939</v>
      </c>
      <c r="D20" s="234">
        <f>SUM(D10:D19)</f>
        <v>794</v>
      </c>
    </row>
    <row r="21" spans="1:4" x14ac:dyDescent="0.3">
      <c r="A21" s="213">
        <v>1</v>
      </c>
      <c r="B21" s="214" t="s">
        <v>29</v>
      </c>
      <c r="C21" s="235">
        <v>1048042</v>
      </c>
      <c r="D21" s="216">
        <v>36</v>
      </c>
    </row>
    <row r="22" spans="1:4" x14ac:dyDescent="0.3">
      <c r="A22" s="217">
        <v>2</v>
      </c>
      <c r="B22" s="218" t="s">
        <v>30</v>
      </c>
      <c r="C22" s="219">
        <v>2299087</v>
      </c>
      <c r="D22" s="220">
        <v>182</v>
      </c>
    </row>
    <row r="23" spans="1:4" x14ac:dyDescent="0.3">
      <c r="A23" s="217">
        <v>3</v>
      </c>
      <c r="B23" s="218" t="s">
        <v>31</v>
      </c>
      <c r="C23" s="236">
        <v>2388050</v>
      </c>
      <c r="D23" s="237">
        <v>87</v>
      </c>
    </row>
    <row r="24" spans="1:4" x14ac:dyDescent="0.3">
      <c r="A24" s="217">
        <v>4</v>
      </c>
      <c r="B24" s="218" t="s">
        <v>20</v>
      </c>
      <c r="C24" s="238">
        <v>2500174.7200000002</v>
      </c>
      <c r="D24" s="239">
        <v>117</v>
      </c>
    </row>
    <row r="25" spans="1:4" x14ac:dyDescent="0.3">
      <c r="A25" s="217">
        <v>5</v>
      </c>
      <c r="B25" s="218" t="s">
        <v>32</v>
      </c>
      <c r="C25" s="221">
        <v>536484</v>
      </c>
      <c r="D25" s="240">
        <v>32</v>
      </c>
    </row>
    <row r="26" spans="1:4" x14ac:dyDescent="0.3">
      <c r="A26" s="217">
        <v>6</v>
      </c>
      <c r="B26" s="218" t="s">
        <v>21</v>
      </c>
      <c r="C26" s="221">
        <v>4443324</v>
      </c>
      <c r="D26" s="240">
        <v>246</v>
      </c>
    </row>
    <row r="27" spans="1:4" x14ac:dyDescent="0.3">
      <c r="A27" s="217">
        <v>7</v>
      </c>
      <c r="B27" s="218" t="s">
        <v>33</v>
      </c>
      <c r="C27" s="221">
        <v>170236</v>
      </c>
      <c r="D27" s="240">
        <v>13</v>
      </c>
    </row>
    <row r="28" spans="1:4" x14ac:dyDescent="0.3">
      <c r="A28" s="217">
        <v>8</v>
      </c>
      <c r="B28" s="218" t="s">
        <v>34</v>
      </c>
      <c r="C28" s="221">
        <v>280218</v>
      </c>
      <c r="D28" s="240">
        <v>16</v>
      </c>
    </row>
    <row r="29" spans="1:4" x14ac:dyDescent="0.3">
      <c r="A29" s="217">
        <v>9</v>
      </c>
      <c r="B29" s="218" t="s">
        <v>35</v>
      </c>
      <c r="C29" s="221">
        <v>204391.19</v>
      </c>
      <c r="D29" s="240">
        <v>15</v>
      </c>
    </row>
    <row r="30" spans="1:4" x14ac:dyDescent="0.3">
      <c r="A30" s="217">
        <v>10</v>
      </c>
      <c r="B30" s="218" t="s">
        <v>36</v>
      </c>
      <c r="C30" s="221">
        <v>1819115.77</v>
      </c>
      <c r="D30" s="240">
        <v>77</v>
      </c>
    </row>
    <row r="31" spans="1:4" x14ac:dyDescent="0.3">
      <c r="A31" s="217">
        <v>11</v>
      </c>
      <c r="B31" s="218" t="s">
        <v>37</v>
      </c>
      <c r="C31" s="221">
        <v>230764</v>
      </c>
      <c r="D31" s="240">
        <v>34</v>
      </c>
    </row>
    <row r="32" spans="1:4" x14ac:dyDescent="0.3">
      <c r="A32" s="217">
        <v>12</v>
      </c>
      <c r="B32" s="218" t="s">
        <v>38</v>
      </c>
      <c r="C32" s="221">
        <v>366016</v>
      </c>
      <c r="D32" s="240">
        <v>29</v>
      </c>
    </row>
    <row r="33" spans="1:4" x14ac:dyDescent="0.3">
      <c r="A33" s="217">
        <v>13</v>
      </c>
      <c r="B33" s="218" t="s">
        <v>39</v>
      </c>
      <c r="C33" s="241">
        <v>497986</v>
      </c>
      <c r="D33" s="242">
        <v>45</v>
      </c>
    </row>
    <row r="34" spans="1:4" x14ac:dyDescent="0.3">
      <c r="A34" s="217">
        <v>14</v>
      </c>
      <c r="B34" s="218" t="s">
        <v>40</v>
      </c>
      <c r="C34" s="221">
        <v>703404.7</v>
      </c>
      <c r="D34" s="240">
        <v>43</v>
      </c>
    </row>
    <row r="35" spans="1:4" x14ac:dyDescent="0.3">
      <c r="A35" s="217">
        <v>15</v>
      </c>
      <c r="B35" s="218" t="s">
        <v>22</v>
      </c>
      <c r="C35" s="221">
        <v>30482.94</v>
      </c>
      <c r="D35" s="240">
        <v>2</v>
      </c>
    </row>
    <row r="36" spans="1:4" x14ac:dyDescent="0.3">
      <c r="A36" s="217">
        <v>16</v>
      </c>
      <c r="B36" s="218" t="s">
        <v>41</v>
      </c>
      <c r="C36" s="243">
        <v>478771</v>
      </c>
      <c r="D36" s="244">
        <v>29</v>
      </c>
    </row>
    <row r="37" spans="1:4" x14ac:dyDescent="0.3">
      <c r="A37" s="217">
        <v>17</v>
      </c>
      <c r="B37" s="218" t="s">
        <v>23</v>
      </c>
      <c r="C37" s="243">
        <v>458095.61</v>
      </c>
      <c r="D37" s="245">
        <v>40</v>
      </c>
    </row>
    <row r="38" spans="1:4" x14ac:dyDescent="0.3">
      <c r="A38" s="217">
        <v>18</v>
      </c>
      <c r="B38" s="218" t="s">
        <v>42</v>
      </c>
      <c r="C38" s="221">
        <v>18064</v>
      </c>
      <c r="D38" s="240">
        <v>2</v>
      </c>
    </row>
    <row r="39" spans="1:4" x14ac:dyDescent="0.3">
      <c r="A39" s="217">
        <v>19</v>
      </c>
      <c r="B39" s="218" t="s">
        <v>43</v>
      </c>
      <c r="C39" s="221">
        <v>158582.88</v>
      </c>
      <c r="D39" s="246">
        <v>15</v>
      </c>
    </row>
    <row r="40" spans="1:4" x14ac:dyDescent="0.3">
      <c r="A40" s="217">
        <v>20</v>
      </c>
      <c r="B40" s="218" t="s">
        <v>24</v>
      </c>
      <c r="C40" s="221">
        <v>591025.17000000004</v>
      </c>
      <c r="D40" s="240">
        <v>43</v>
      </c>
    </row>
    <row r="41" spans="1:4" x14ac:dyDescent="0.3">
      <c r="A41" s="217">
        <v>21</v>
      </c>
      <c r="B41" s="218" t="s">
        <v>44</v>
      </c>
      <c r="C41" s="221">
        <v>836925</v>
      </c>
      <c r="D41" s="240">
        <v>40</v>
      </c>
    </row>
    <row r="42" spans="1:4" x14ac:dyDescent="0.3">
      <c r="A42" s="217">
        <v>22</v>
      </c>
      <c r="B42" s="218" t="s">
        <v>25</v>
      </c>
      <c r="C42" s="221">
        <v>202355.1</v>
      </c>
      <c r="D42" s="240">
        <v>13</v>
      </c>
    </row>
    <row r="43" spans="1:4" x14ac:dyDescent="0.3">
      <c r="A43" s="217">
        <v>23</v>
      </c>
      <c r="B43" s="218" t="s">
        <v>45</v>
      </c>
      <c r="C43" s="221">
        <v>166784</v>
      </c>
      <c r="D43" s="240">
        <v>10</v>
      </c>
    </row>
    <row r="44" spans="1:4" x14ac:dyDescent="0.3">
      <c r="A44" s="222">
        <v>24</v>
      </c>
      <c r="B44" s="223" t="s">
        <v>46</v>
      </c>
      <c r="C44" s="221">
        <v>1535769.74</v>
      </c>
      <c r="D44" s="247">
        <v>119</v>
      </c>
    </row>
    <row r="45" spans="1:4" ht="15" thickBot="1" x14ac:dyDescent="0.35">
      <c r="A45" s="248">
        <v>25</v>
      </c>
      <c r="B45" s="223" t="s">
        <v>26</v>
      </c>
      <c r="C45" s="243">
        <v>3615920</v>
      </c>
      <c r="D45" s="245">
        <v>190</v>
      </c>
    </row>
    <row r="46" spans="1:4" ht="15" thickBot="1" x14ac:dyDescent="0.35">
      <c r="A46" s="249" t="s">
        <v>59</v>
      </c>
      <c r="B46" s="250"/>
      <c r="C46" s="251">
        <f>SUM(C21:C45)</f>
        <v>25580068.82</v>
      </c>
      <c r="D46" s="251">
        <f>SUM(D21:D45)</f>
        <v>1475</v>
      </c>
    </row>
    <row r="47" spans="1:4" ht="15" thickBot="1" x14ac:dyDescent="0.35">
      <c r="A47" s="252" t="s">
        <v>60</v>
      </c>
      <c r="B47" s="253"/>
      <c r="C47" s="254">
        <f>SUM(C46,C20)</f>
        <v>56572007.82</v>
      </c>
      <c r="D47" s="254">
        <f>SUM(D20,D46)</f>
        <v>2269</v>
      </c>
    </row>
    <row r="48" spans="1:4" x14ac:dyDescent="0.3">
      <c r="A48" s="255"/>
      <c r="B48" s="256"/>
      <c r="C48" s="257"/>
      <c r="D48" s="257"/>
    </row>
    <row r="49" spans="1:4" ht="16.2" x14ac:dyDescent="0.3">
      <c r="A49" s="258"/>
      <c r="B49" s="201"/>
      <c r="C49" s="201"/>
      <c r="D49" s="201"/>
    </row>
  </sheetData>
  <mergeCells count="6">
    <mergeCell ref="A46:B46"/>
    <mergeCell ref="A47:B47"/>
    <mergeCell ref="A1:D1"/>
    <mergeCell ref="C2:D2"/>
    <mergeCell ref="A4:D4"/>
    <mergeCell ref="A5:D5"/>
  </mergeCells>
  <pageMargins left="0.7" right="0.7" top="0.78740157499999996" bottom="0.78740157499999996" header="0.3" footer="0.3"/>
  <pageSetup paperSize="9" scale="9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0"/>
  <sheetViews>
    <sheetView workbookViewId="0">
      <pane xSplit="2" ySplit="5" topLeftCell="D52" activePane="bottomRight" state="frozen"/>
      <selection activeCell="F20" sqref="F20"/>
      <selection pane="topRight" activeCell="F20" sqref="F20"/>
      <selection pane="bottomLeft" activeCell="F20" sqref="F20"/>
      <selection pane="bottomRight" activeCell="L60" sqref="L60"/>
    </sheetView>
  </sheetViews>
  <sheetFormatPr defaultRowHeight="14.4" x14ac:dyDescent="0.3"/>
  <cols>
    <col min="2" max="2" width="24" customWidth="1"/>
    <col min="3" max="3" width="27" style="31" customWidth="1"/>
    <col min="5" max="5" width="25.109375" style="31" customWidth="1"/>
    <col min="6" max="9" width="16.5546875" customWidth="1"/>
  </cols>
  <sheetData>
    <row r="1" spans="1:12" x14ac:dyDescent="0.3">
      <c r="A1" s="169" t="s">
        <v>50</v>
      </c>
      <c r="B1" s="169"/>
      <c r="C1" s="169"/>
      <c r="D1" s="169"/>
      <c r="E1" s="169"/>
      <c r="F1" s="169"/>
      <c r="G1" s="169"/>
      <c r="H1" s="169"/>
      <c r="I1" s="169"/>
      <c r="J1" s="169"/>
    </row>
    <row r="2" spans="1:12" x14ac:dyDescent="0.3">
      <c r="A2" s="57" t="s">
        <v>0</v>
      </c>
      <c r="B2" s="7"/>
      <c r="C2" s="58"/>
      <c r="D2" s="7"/>
      <c r="E2" s="58"/>
      <c r="F2" s="7"/>
      <c r="G2" s="168" t="s">
        <v>68</v>
      </c>
      <c r="H2" s="168"/>
      <c r="I2" s="7"/>
      <c r="J2" s="59" t="s">
        <v>1</v>
      </c>
      <c r="K2" s="56"/>
      <c r="L2" s="56"/>
    </row>
    <row r="3" spans="1:12" ht="12" customHeight="1" x14ac:dyDescent="0.3">
      <c r="A3" s="172" t="s">
        <v>2</v>
      </c>
      <c r="B3" s="172"/>
      <c r="C3" s="172"/>
      <c r="D3" s="172"/>
      <c r="E3" s="172"/>
      <c r="F3" s="172"/>
      <c r="G3" s="172"/>
      <c r="H3" s="172"/>
      <c r="I3" s="172"/>
      <c r="J3" s="172"/>
    </row>
    <row r="4" spans="1:12" ht="18" customHeight="1" thickBot="1" x14ac:dyDescent="0.35">
      <c r="A4" s="163" t="s">
        <v>79</v>
      </c>
      <c r="B4" s="163"/>
      <c r="C4" s="163"/>
      <c r="D4" s="163"/>
      <c r="E4" s="163"/>
      <c r="F4" s="163"/>
      <c r="G4" s="163"/>
      <c r="H4" s="163"/>
      <c r="I4" s="163"/>
      <c r="J4" s="163"/>
    </row>
    <row r="5" spans="1:12" ht="53.4" customHeight="1" thickBot="1" x14ac:dyDescent="0.35">
      <c r="A5" s="1" t="s">
        <v>3</v>
      </c>
      <c r="B5" s="10" t="s">
        <v>4</v>
      </c>
      <c r="C5" s="19" t="s">
        <v>47</v>
      </c>
      <c r="D5" s="3" t="s">
        <v>6</v>
      </c>
      <c r="E5" s="19" t="s">
        <v>7</v>
      </c>
      <c r="F5" s="3" t="s">
        <v>8</v>
      </c>
      <c r="G5" s="19" t="s">
        <v>9</v>
      </c>
      <c r="H5" s="3" t="s">
        <v>10</v>
      </c>
      <c r="I5" s="9" t="s">
        <v>11</v>
      </c>
      <c r="J5" s="259" t="s">
        <v>48</v>
      </c>
    </row>
    <row r="6" spans="1:12" ht="38.4" customHeight="1" x14ac:dyDescent="0.3">
      <c r="A6" s="164">
        <v>36</v>
      </c>
      <c r="B6" s="178" t="s">
        <v>15</v>
      </c>
      <c r="C6" s="149" t="s">
        <v>81</v>
      </c>
      <c r="D6" s="150">
        <v>379</v>
      </c>
      <c r="E6" s="15" t="s">
        <v>82</v>
      </c>
      <c r="F6" s="40">
        <v>70782.58</v>
      </c>
      <c r="G6" s="40">
        <v>58498</v>
      </c>
      <c r="H6" s="41">
        <v>60000</v>
      </c>
      <c r="I6" s="104">
        <f t="shared" ref="I6:I19" si="0">H6-G6</f>
        <v>1502</v>
      </c>
      <c r="J6" s="260">
        <v>1</v>
      </c>
    </row>
    <row r="7" spans="1:12" ht="38.4" customHeight="1" x14ac:dyDescent="0.3">
      <c r="A7" s="165"/>
      <c r="B7" s="180"/>
      <c r="C7" s="26" t="s">
        <v>84</v>
      </c>
      <c r="D7" s="16" t="s">
        <v>83</v>
      </c>
      <c r="E7" s="15" t="s">
        <v>85</v>
      </c>
      <c r="F7" s="132">
        <v>186340</v>
      </c>
      <c r="G7" s="133">
        <v>154000</v>
      </c>
      <c r="H7" s="41">
        <v>116000</v>
      </c>
      <c r="I7" s="70">
        <f t="shared" si="0"/>
        <v>-38000</v>
      </c>
      <c r="J7" s="260">
        <v>1</v>
      </c>
    </row>
    <row r="8" spans="1:12" ht="20.399999999999999" x14ac:dyDescent="0.3">
      <c r="A8" s="166"/>
      <c r="B8" s="181"/>
      <c r="C8" s="26" t="s">
        <v>88</v>
      </c>
      <c r="D8" s="16">
        <v>387</v>
      </c>
      <c r="E8" s="15" t="s">
        <v>86</v>
      </c>
      <c r="F8" s="40">
        <v>142780</v>
      </c>
      <c r="G8" s="40">
        <v>49005</v>
      </c>
      <c r="H8" s="41">
        <v>55495</v>
      </c>
      <c r="I8" s="48">
        <f t="shared" si="0"/>
        <v>6490</v>
      </c>
      <c r="J8" s="260">
        <v>1</v>
      </c>
    </row>
    <row r="9" spans="1:12" x14ac:dyDescent="0.3">
      <c r="A9" s="166"/>
      <c r="B9" s="181"/>
      <c r="C9" s="26" t="s">
        <v>72</v>
      </c>
      <c r="D9" s="16">
        <v>401</v>
      </c>
      <c r="E9" s="15" t="s">
        <v>87</v>
      </c>
      <c r="F9" s="40">
        <v>79642.2</v>
      </c>
      <c r="G9" s="40">
        <v>65820</v>
      </c>
      <c r="H9" s="41">
        <v>153000</v>
      </c>
      <c r="I9" s="52">
        <f t="shared" si="0"/>
        <v>87180</v>
      </c>
      <c r="J9" s="260">
        <v>7</v>
      </c>
    </row>
    <row r="10" spans="1:12" ht="40.799999999999997" x14ac:dyDescent="0.3">
      <c r="A10" s="166"/>
      <c r="B10" s="181"/>
      <c r="C10" s="26" t="s">
        <v>90</v>
      </c>
      <c r="D10" s="16" t="s">
        <v>91</v>
      </c>
      <c r="E10" s="15" t="s">
        <v>89</v>
      </c>
      <c r="F10" s="40">
        <v>181258</v>
      </c>
      <c r="G10" s="40">
        <v>149800</v>
      </c>
      <c r="H10" s="41">
        <v>150000</v>
      </c>
      <c r="I10" s="70">
        <f t="shared" si="0"/>
        <v>200</v>
      </c>
      <c r="J10" s="260">
        <v>1</v>
      </c>
    </row>
    <row r="11" spans="1:12" ht="20.399999999999999" x14ac:dyDescent="0.3">
      <c r="A11" s="166"/>
      <c r="B11" s="181"/>
      <c r="C11" s="4" t="s">
        <v>70</v>
      </c>
      <c r="D11" s="14">
        <v>414</v>
      </c>
      <c r="E11" s="13" t="s">
        <v>92</v>
      </c>
      <c r="F11" s="42">
        <v>105914.93</v>
      </c>
      <c r="G11" s="42">
        <v>87533</v>
      </c>
      <c r="H11" s="43">
        <v>109000</v>
      </c>
      <c r="I11" s="52">
        <f t="shared" si="0"/>
        <v>21467</v>
      </c>
      <c r="J11" s="261">
        <v>3</v>
      </c>
    </row>
    <row r="12" spans="1:12" ht="30.6" x14ac:dyDescent="0.3">
      <c r="A12" s="166"/>
      <c r="B12" s="181"/>
      <c r="C12" s="88" t="s">
        <v>94</v>
      </c>
      <c r="D12" s="98">
        <v>430</v>
      </c>
      <c r="E12" s="99" t="s">
        <v>93</v>
      </c>
      <c r="F12" s="95">
        <v>119790</v>
      </c>
      <c r="G12" s="95">
        <v>99000</v>
      </c>
      <c r="H12" s="94">
        <v>100000</v>
      </c>
      <c r="I12" s="52">
        <f t="shared" si="0"/>
        <v>1000</v>
      </c>
      <c r="J12" s="261">
        <v>1</v>
      </c>
    </row>
    <row r="13" spans="1:12" ht="20.399999999999999" x14ac:dyDescent="0.3">
      <c r="A13" s="166"/>
      <c r="B13" s="181"/>
      <c r="C13" s="100" t="s">
        <v>71</v>
      </c>
      <c r="D13" s="92">
        <v>432</v>
      </c>
      <c r="E13" s="93" t="s">
        <v>95</v>
      </c>
      <c r="F13" s="95">
        <v>99436.59</v>
      </c>
      <c r="G13" s="94">
        <v>82179</v>
      </c>
      <c r="H13" s="94">
        <v>161900</v>
      </c>
      <c r="I13" s="52">
        <f>SUM(H13-G13)</f>
        <v>79721</v>
      </c>
      <c r="J13" s="262">
        <v>3</v>
      </c>
    </row>
    <row r="14" spans="1:12" ht="31.8" customHeight="1" thickBot="1" x14ac:dyDescent="0.35">
      <c r="A14" s="167"/>
      <c r="B14" s="179"/>
      <c r="C14" s="101" t="s">
        <v>97</v>
      </c>
      <c r="D14" s="96" t="s">
        <v>98</v>
      </c>
      <c r="E14" s="97" t="s">
        <v>96</v>
      </c>
      <c r="F14" s="46">
        <v>145200</v>
      </c>
      <c r="G14" s="47">
        <v>120000</v>
      </c>
      <c r="H14" s="47">
        <v>160000</v>
      </c>
      <c r="I14" s="102">
        <v>40000</v>
      </c>
      <c r="J14" s="263">
        <v>1</v>
      </c>
    </row>
    <row r="15" spans="1:12" ht="27.6" customHeight="1" x14ac:dyDescent="0.3">
      <c r="A15" s="176">
        <v>37</v>
      </c>
      <c r="B15" s="178" t="s">
        <v>49</v>
      </c>
      <c r="C15" s="145" t="s">
        <v>158</v>
      </c>
      <c r="D15" s="124"/>
      <c r="E15" s="125" t="s">
        <v>301</v>
      </c>
      <c r="F15" s="126">
        <v>71938.25</v>
      </c>
      <c r="G15" s="126">
        <v>62555</v>
      </c>
      <c r="H15" s="126">
        <v>62555</v>
      </c>
      <c r="I15" s="126">
        <f t="shared" ref="I15:I16" si="1">H15-G15</f>
        <v>0</v>
      </c>
      <c r="J15" s="264">
        <v>3</v>
      </c>
    </row>
    <row r="16" spans="1:12" ht="25.8" customHeight="1" thickBot="1" x14ac:dyDescent="0.35">
      <c r="A16" s="177"/>
      <c r="B16" s="179"/>
      <c r="C16" s="146" t="s">
        <v>302</v>
      </c>
      <c r="D16" s="23"/>
      <c r="E16" s="106" t="s">
        <v>336</v>
      </c>
      <c r="F16" s="38">
        <v>92437</v>
      </c>
      <c r="G16" s="39">
        <v>76395</v>
      </c>
      <c r="H16" s="39">
        <v>92437</v>
      </c>
      <c r="I16" s="144">
        <f t="shared" si="1"/>
        <v>16042</v>
      </c>
      <c r="J16" s="265">
        <v>1</v>
      </c>
    </row>
    <row r="17" spans="1:10" ht="33.6" customHeight="1" thickBot="1" x14ac:dyDescent="0.35">
      <c r="A17" s="151">
        <v>42</v>
      </c>
      <c r="B17" s="79" t="s">
        <v>78</v>
      </c>
      <c r="C17" s="77" t="s">
        <v>303</v>
      </c>
      <c r="D17" s="80" t="s">
        <v>177</v>
      </c>
      <c r="E17" s="81" t="s">
        <v>304</v>
      </c>
      <c r="F17" s="82">
        <v>240585</v>
      </c>
      <c r="G17" s="83">
        <v>198830</v>
      </c>
      <c r="H17" s="83">
        <v>198830</v>
      </c>
      <c r="I17" s="51">
        <v>0</v>
      </c>
      <c r="J17" s="266">
        <v>0</v>
      </c>
    </row>
    <row r="18" spans="1:10" ht="28.8" customHeight="1" thickBot="1" x14ac:dyDescent="0.35">
      <c r="A18" s="75"/>
      <c r="B18" s="30" t="s">
        <v>77</v>
      </c>
      <c r="C18" s="27" t="s">
        <v>338</v>
      </c>
      <c r="D18" s="28"/>
      <c r="E18" s="29" t="s">
        <v>176</v>
      </c>
      <c r="F18" s="49">
        <v>191799</v>
      </c>
      <c r="G18" s="50">
        <v>158512</v>
      </c>
      <c r="H18" s="50">
        <v>160612</v>
      </c>
      <c r="I18" s="105">
        <v>2100</v>
      </c>
      <c r="J18" s="267" t="s">
        <v>177</v>
      </c>
    </row>
    <row r="19" spans="1:10" ht="15" thickBot="1" x14ac:dyDescent="0.35">
      <c r="A19" s="173" t="s">
        <v>19</v>
      </c>
      <c r="B19" s="174"/>
      <c r="C19" s="174"/>
      <c r="D19" s="174"/>
      <c r="E19" s="175"/>
      <c r="F19" s="60">
        <f>SUM(F6:F18)</f>
        <v>1727903.5499999998</v>
      </c>
      <c r="G19" s="61">
        <f>SUM(G6:G18)</f>
        <v>1362127</v>
      </c>
      <c r="H19" s="62">
        <f>SUM(H6:H18)</f>
        <v>1579829</v>
      </c>
      <c r="I19" s="63">
        <f t="shared" si="0"/>
        <v>217702</v>
      </c>
      <c r="J19" s="268"/>
    </row>
    <row r="20" spans="1:10" ht="20.399999999999999" x14ac:dyDescent="0.3">
      <c r="A20" s="5">
        <v>5</v>
      </c>
      <c r="B20" s="21" t="s">
        <v>32</v>
      </c>
      <c r="C20" s="14" t="s">
        <v>189</v>
      </c>
      <c r="D20" s="14" t="s">
        <v>190</v>
      </c>
      <c r="E20" s="14" t="s">
        <v>191</v>
      </c>
      <c r="F20" s="52">
        <v>107599.86</v>
      </c>
      <c r="G20" s="52">
        <v>88925.5</v>
      </c>
      <c r="H20" s="52">
        <v>163000</v>
      </c>
      <c r="I20" s="52">
        <v>74074.5</v>
      </c>
      <c r="J20" s="269" t="s">
        <v>192</v>
      </c>
    </row>
    <row r="21" spans="1:10" x14ac:dyDescent="0.3">
      <c r="A21" s="5">
        <v>6</v>
      </c>
      <c r="B21" s="21" t="s">
        <v>21</v>
      </c>
      <c r="C21" s="14" t="s">
        <v>193</v>
      </c>
      <c r="D21" s="14" t="s">
        <v>194</v>
      </c>
      <c r="E21" s="14" t="s">
        <v>195</v>
      </c>
      <c r="F21" s="52">
        <v>71390</v>
      </c>
      <c r="G21" s="52">
        <v>59000</v>
      </c>
      <c r="H21" s="52">
        <v>59000</v>
      </c>
      <c r="I21" s="52">
        <v>0</v>
      </c>
      <c r="J21" s="270"/>
    </row>
    <row r="22" spans="1:10" s="107" customFormat="1" x14ac:dyDescent="0.3">
      <c r="A22" s="67"/>
      <c r="B22" s="21"/>
      <c r="C22" s="14" t="s">
        <v>196</v>
      </c>
      <c r="D22" s="14" t="s">
        <v>197</v>
      </c>
      <c r="E22" s="14" t="s">
        <v>198</v>
      </c>
      <c r="F22" s="52">
        <v>92000</v>
      </c>
      <c r="G22" s="52">
        <v>76033</v>
      </c>
      <c r="H22" s="52">
        <v>76033</v>
      </c>
      <c r="I22" s="52">
        <v>0</v>
      </c>
      <c r="J22" s="270"/>
    </row>
    <row r="23" spans="1:10" s="107" customFormat="1" x14ac:dyDescent="0.3">
      <c r="A23" s="67"/>
      <c r="B23" s="21"/>
      <c r="C23" s="14" t="s">
        <v>199</v>
      </c>
      <c r="D23" s="14" t="s">
        <v>200</v>
      </c>
      <c r="E23" s="14" t="s">
        <v>201</v>
      </c>
      <c r="F23" s="52">
        <v>110000</v>
      </c>
      <c r="G23" s="52">
        <v>90909</v>
      </c>
      <c r="H23" s="52">
        <v>90909</v>
      </c>
      <c r="I23" s="52">
        <v>0</v>
      </c>
      <c r="J23" s="270"/>
    </row>
    <row r="24" spans="1:10" s="107" customFormat="1" x14ac:dyDescent="0.3">
      <c r="A24" s="67"/>
      <c r="B24" s="21"/>
      <c r="C24" s="14" t="s">
        <v>202</v>
      </c>
      <c r="D24" s="14" t="s">
        <v>203</v>
      </c>
      <c r="E24" s="14" t="s">
        <v>204</v>
      </c>
      <c r="F24" s="52">
        <v>89791</v>
      </c>
      <c r="G24" s="52">
        <v>74207</v>
      </c>
      <c r="H24" s="52">
        <v>74207</v>
      </c>
      <c r="I24" s="52">
        <v>0</v>
      </c>
      <c r="J24" s="270"/>
    </row>
    <row r="25" spans="1:10" s="107" customFormat="1" x14ac:dyDescent="0.3">
      <c r="A25" s="67"/>
      <c r="B25" s="21"/>
      <c r="C25" s="14" t="s">
        <v>205</v>
      </c>
      <c r="D25" s="14" t="s">
        <v>206</v>
      </c>
      <c r="E25" s="14" t="s">
        <v>207</v>
      </c>
      <c r="F25" s="52">
        <v>133100</v>
      </c>
      <c r="G25" s="52">
        <v>110000</v>
      </c>
      <c r="H25" s="52">
        <v>110000</v>
      </c>
      <c r="I25" s="52">
        <v>0</v>
      </c>
      <c r="J25" s="270"/>
    </row>
    <row r="26" spans="1:10" s="107" customFormat="1" x14ac:dyDescent="0.3">
      <c r="A26" s="67"/>
      <c r="B26" s="21"/>
      <c r="C26" s="14" t="s">
        <v>208</v>
      </c>
      <c r="D26" s="14" t="s">
        <v>209</v>
      </c>
      <c r="E26" s="14" t="s">
        <v>210</v>
      </c>
      <c r="F26" s="52">
        <v>163427.73000000001</v>
      </c>
      <c r="G26" s="52">
        <v>135064.24</v>
      </c>
      <c r="H26" s="52">
        <v>135064.24</v>
      </c>
      <c r="I26" s="52">
        <v>0</v>
      </c>
      <c r="J26" s="270"/>
    </row>
    <row r="27" spans="1:10" s="107" customFormat="1" x14ac:dyDescent="0.3">
      <c r="A27" s="67"/>
      <c r="B27" s="21"/>
      <c r="C27" s="14" t="s">
        <v>211</v>
      </c>
      <c r="D27" s="14" t="s">
        <v>212</v>
      </c>
      <c r="E27" s="14" t="s">
        <v>213</v>
      </c>
      <c r="F27" s="52">
        <v>88630</v>
      </c>
      <c r="G27" s="52">
        <v>73248</v>
      </c>
      <c r="H27" s="52">
        <v>73248</v>
      </c>
      <c r="I27" s="52">
        <v>0</v>
      </c>
      <c r="J27" s="270"/>
    </row>
    <row r="28" spans="1:10" s="107" customFormat="1" x14ac:dyDescent="0.3">
      <c r="A28" s="67"/>
      <c r="B28" s="21"/>
      <c r="C28" s="14" t="s">
        <v>214</v>
      </c>
      <c r="D28" s="14" t="s">
        <v>215</v>
      </c>
      <c r="E28" s="14" t="s">
        <v>216</v>
      </c>
      <c r="F28" s="52">
        <v>96800</v>
      </c>
      <c r="G28" s="52">
        <v>80000</v>
      </c>
      <c r="H28" s="52">
        <v>80000</v>
      </c>
      <c r="I28" s="52">
        <v>0</v>
      </c>
      <c r="J28" s="270"/>
    </row>
    <row r="29" spans="1:10" s="107" customFormat="1" x14ac:dyDescent="0.3">
      <c r="A29" s="67"/>
      <c r="B29" s="21"/>
      <c r="C29" s="14" t="s">
        <v>217</v>
      </c>
      <c r="D29" s="14" t="s">
        <v>218</v>
      </c>
      <c r="E29" s="14" t="s">
        <v>219</v>
      </c>
      <c r="F29" s="52">
        <v>85000</v>
      </c>
      <c r="G29" s="52">
        <v>70248</v>
      </c>
      <c r="H29" s="52">
        <v>70248</v>
      </c>
      <c r="I29" s="52">
        <v>0</v>
      </c>
      <c r="J29" s="270"/>
    </row>
    <row r="30" spans="1:10" s="107" customFormat="1" x14ac:dyDescent="0.3">
      <c r="A30" s="67"/>
      <c r="B30" s="21"/>
      <c r="C30" s="14" t="s">
        <v>220</v>
      </c>
      <c r="D30" s="14" t="s">
        <v>221</v>
      </c>
      <c r="E30" s="14" t="s">
        <v>222</v>
      </c>
      <c r="F30" s="52">
        <v>87120</v>
      </c>
      <c r="G30" s="52">
        <v>72000</v>
      </c>
      <c r="H30" s="52">
        <v>72000</v>
      </c>
      <c r="I30" s="52">
        <v>0</v>
      </c>
      <c r="J30" s="270"/>
    </row>
    <row r="31" spans="1:10" s="107" customFormat="1" x14ac:dyDescent="0.3">
      <c r="A31" s="67"/>
      <c r="B31" s="21"/>
      <c r="C31" s="14" t="s">
        <v>223</v>
      </c>
      <c r="D31" s="14" t="s">
        <v>224</v>
      </c>
      <c r="E31" s="14" t="s">
        <v>225</v>
      </c>
      <c r="F31" s="52">
        <v>70008</v>
      </c>
      <c r="G31" s="52">
        <v>57858</v>
      </c>
      <c r="H31" s="52">
        <v>57858</v>
      </c>
      <c r="I31" s="52">
        <v>0</v>
      </c>
      <c r="J31" s="270"/>
    </row>
    <row r="32" spans="1:10" s="107" customFormat="1" x14ac:dyDescent="0.3">
      <c r="A32" s="67"/>
      <c r="B32" s="21"/>
      <c r="C32" s="14" t="s">
        <v>226</v>
      </c>
      <c r="D32" s="14" t="s">
        <v>227</v>
      </c>
      <c r="E32" s="14" t="s">
        <v>228</v>
      </c>
      <c r="F32" s="52">
        <v>90000</v>
      </c>
      <c r="G32" s="52">
        <v>74380</v>
      </c>
      <c r="H32" s="52">
        <v>74380</v>
      </c>
      <c r="I32" s="52">
        <v>0</v>
      </c>
      <c r="J32" s="270"/>
    </row>
    <row r="33" spans="1:10" s="107" customFormat="1" x14ac:dyDescent="0.3">
      <c r="A33" s="67"/>
      <c r="B33" s="21"/>
      <c r="C33" s="14" t="s">
        <v>229</v>
      </c>
      <c r="D33" s="14" t="s">
        <v>230</v>
      </c>
      <c r="E33" s="14" t="s">
        <v>231</v>
      </c>
      <c r="F33" s="52">
        <v>63250</v>
      </c>
      <c r="G33" s="52">
        <v>52273</v>
      </c>
      <c r="H33" s="52">
        <v>52273</v>
      </c>
      <c r="I33" s="52">
        <v>0</v>
      </c>
      <c r="J33" s="270"/>
    </row>
    <row r="34" spans="1:10" s="107" customFormat="1" x14ac:dyDescent="0.3">
      <c r="A34" s="67"/>
      <c r="B34" s="21"/>
      <c r="C34" s="14" t="s">
        <v>232</v>
      </c>
      <c r="D34" s="14" t="s">
        <v>233</v>
      </c>
      <c r="E34" s="14" t="s">
        <v>234</v>
      </c>
      <c r="F34" s="52">
        <v>82915.25</v>
      </c>
      <c r="G34" s="52">
        <v>68525</v>
      </c>
      <c r="H34" s="52">
        <v>68525</v>
      </c>
      <c r="I34" s="52">
        <v>0</v>
      </c>
      <c r="J34" s="270"/>
    </row>
    <row r="35" spans="1:10" s="107" customFormat="1" x14ac:dyDescent="0.3">
      <c r="A35" s="67"/>
      <c r="B35" s="21"/>
      <c r="C35" s="14" t="s">
        <v>208</v>
      </c>
      <c r="D35" s="14" t="s">
        <v>235</v>
      </c>
      <c r="E35" s="14" t="s">
        <v>236</v>
      </c>
      <c r="F35" s="52">
        <v>65931.45</v>
      </c>
      <c r="G35" s="52">
        <v>54489</v>
      </c>
      <c r="H35" s="52">
        <v>54489</v>
      </c>
      <c r="I35" s="52">
        <v>0</v>
      </c>
      <c r="J35" s="270"/>
    </row>
    <row r="36" spans="1:10" s="107" customFormat="1" x14ac:dyDescent="0.3">
      <c r="A36" s="67"/>
      <c r="B36" s="21"/>
      <c r="C36" s="14" t="s">
        <v>237</v>
      </c>
      <c r="D36" s="14" t="s">
        <v>238</v>
      </c>
      <c r="E36" s="14" t="s">
        <v>239</v>
      </c>
      <c r="F36" s="52">
        <v>64000</v>
      </c>
      <c r="G36" s="52">
        <v>52894</v>
      </c>
      <c r="H36" s="52">
        <v>52894</v>
      </c>
      <c r="I36" s="52">
        <v>0</v>
      </c>
      <c r="J36" s="270"/>
    </row>
    <row r="37" spans="1:10" s="107" customFormat="1" x14ac:dyDescent="0.3">
      <c r="A37" s="67"/>
      <c r="B37" s="21"/>
      <c r="C37" s="14" t="s">
        <v>211</v>
      </c>
      <c r="D37" s="14" t="s">
        <v>240</v>
      </c>
      <c r="E37" s="14" t="s">
        <v>241</v>
      </c>
      <c r="F37" s="52">
        <v>66550</v>
      </c>
      <c r="G37" s="52">
        <v>55000</v>
      </c>
      <c r="H37" s="52">
        <v>55000</v>
      </c>
      <c r="I37" s="52">
        <v>0</v>
      </c>
      <c r="J37" s="270"/>
    </row>
    <row r="38" spans="1:10" s="107" customFormat="1" x14ac:dyDescent="0.3">
      <c r="A38" s="67"/>
      <c r="B38" s="21"/>
      <c r="C38" s="14" t="s">
        <v>242</v>
      </c>
      <c r="D38" s="14" t="s">
        <v>243</v>
      </c>
      <c r="E38" s="14" t="s">
        <v>244</v>
      </c>
      <c r="F38" s="52">
        <v>78650</v>
      </c>
      <c r="G38" s="52">
        <v>65000</v>
      </c>
      <c r="H38" s="52">
        <v>65000</v>
      </c>
      <c r="I38" s="52">
        <v>0</v>
      </c>
      <c r="J38" s="270"/>
    </row>
    <row r="39" spans="1:10" s="107" customFormat="1" x14ac:dyDescent="0.3">
      <c r="A39" s="67"/>
      <c r="B39" s="21"/>
      <c r="C39" s="14" t="s">
        <v>245</v>
      </c>
      <c r="D39" s="14" t="s">
        <v>246</v>
      </c>
      <c r="E39" s="14" t="s">
        <v>247</v>
      </c>
      <c r="F39" s="52">
        <v>93170</v>
      </c>
      <c r="G39" s="52">
        <v>77000</v>
      </c>
      <c r="H39" s="52">
        <v>77000</v>
      </c>
      <c r="I39" s="52">
        <v>0</v>
      </c>
      <c r="J39" s="270"/>
    </row>
    <row r="40" spans="1:10" s="107" customFormat="1" x14ac:dyDescent="0.3">
      <c r="A40" s="67"/>
      <c r="B40" s="21"/>
      <c r="C40" s="14" t="s">
        <v>248</v>
      </c>
      <c r="D40" s="14" t="s">
        <v>249</v>
      </c>
      <c r="E40" s="14" t="s">
        <v>250</v>
      </c>
      <c r="F40" s="52">
        <v>100000</v>
      </c>
      <c r="G40" s="52">
        <v>82645</v>
      </c>
      <c r="H40" s="52">
        <v>82645</v>
      </c>
      <c r="I40" s="52">
        <v>0</v>
      </c>
      <c r="J40" s="270"/>
    </row>
    <row r="41" spans="1:10" s="107" customFormat="1" x14ac:dyDescent="0.3">
      <c r="A41" s="67"/>
      <c r="B41" s="21"/>
      <c r="C41" s="14" t="s">
        <v>251</v>
      </c>
      <c r="D41" s="14" t="s">
        <v>252</v>
      </c>
      <c r="E41" s="14" t="s">
        <v>253</v>
      </c>
      <c r="F41" s="52">
        <v>75000</v>
      </c>
      <c r="G41" s="52">
        <v>61983</v>
      </c>
      <c r="H41" s="52">
        <v>61983</v>
      </c>
      <c r="I41" s="52">
        <v>0</v>
      </c>
      <c r="J41" s="270"/>
    </row>
    <row r="42" spans="1:10" s="107" customFormat="1" x14ac:dyDescent="0.3">
      <c r="A42" s="67"/>
      <c r="B42" s="21"/>
      <c r="C42" s="14" t="s">
        <v>254</v>
      </c>
      <c r="D42" s="14" t="s">
        <v>255</v>
      </c>
      <c r="E42" s="14" t="s">
        <v>256</v>
      </c>
      <c r="F42" s="52">
        <v>110499</v>
      </c>
      <c r="G42" s="52">
        <v>91321</v>
      </c>
      <c r="H42" s="52">
        <v>91321</v>
      </c>
      <c r="I42" s="52">
        <v>0</v>
      </c>
      <c r="J42" s="270"/>
    </row>
    <row r="43" spans="1:10" s="107" customFormat="1" x14ac:dyDescent="0.3">
      <c r="A43" s="67"/>
      <c r="B43" s="21"/>
      <c r="C43" s="14" t="s">
        <v>257</v>
      </c>
      <c r="D43" s="14" t="s">
        <v>258</v>
      </c>
      <c r="E43" s="14" t="s">
        <v>259</v>
      </c>
      <c r="F43" s="52">
        <v>60500</v>
      </c>
      <c r="G43" s="52">
        <v>50000</v>
      </c>
      <c r="H43" s="52">
        <v>50000</v>
      </c>
      <c r="I43" s="52">
        <v>0</v>
      </c>
      <c r="J43" s="270"/>
    </row>
    <row r="44" spans="1:10" s="107" customFormat="1" x14ac:dyDescent="0.3">
      <c r="A44" s="67"/>
      <c r="B44" s="21"/>
      <c r="C44" s="14" t="s">
        <v>260</v>
      </c>
      <c r="D44" s="14" t="s">
        <v>261</v>
      </c>
      <c r="E44" s="14" t="s">
        <v>262</v>
      </c>
      <c r="F44" s="52">
        <v>84700</v>
      </c>
      <c r="G44" s="52">
        <v>70000</v>
      </c>
      <c r="H44" s="52">
        <v>70000</v>
      </c>
      <c r="I44" s="52">
        <v>0</v>
      </c>
      <c r="J44" s="270"/>
    </row>
    <row r="45" spans="1:10" s="107" customFormat="1" x14ac:dyDescent="0.3">
      <c r="A45" s="67"/>
      <c r="B45" s="21"/>
      <c r="C45" s="14" t="s">
        <v>263</v>
      </c>
      <c r="D45" s="14" t="s">
        <v>264</v>
      </c>
      <c r="E45" s="14" t="s">
        <v>265</v>
      </c>
      <c r="F45" s="52">
        <v>83552.98</v>
      </c>
      <c r="G45" s="52">
        <v>69052</v>
      </c>
      <c r="H45" s="52">
        <v>69052</v>
      </c>
      <c r="I45" s="52">
        <v>0</v>
      </c>
      <c r="J45" s="270"/>
    </row>
    <row r="46" spans="1:10" s="107" customFormat="1" x14ac:dyDescent="0.3">
      <c r="A46" s="67"/>
      <c r="B46" s="21"/>
      <c r="C46" s="14" t="s">
        <v>260</v>
      </c>
      <c r="D46" s="14" t="s">
        <v>266</v>
      </c>
      <c r="E46" s="14" t="s">
        <v>267</v>
      </c>
      <c r="F46" s="52">
        <v>84700</v>
      </c>
      <c r="G46" s="52">
        <v>70000</v>
      </c>
      <c r="H46" s="52">
        <v>70000</v>
      </c>
      <c r="I46" s="52">
        <v>0</v>
      </c>
      <c r="J46" s="270"/>
    </row>
    <row r="47" spans="1:10" s="107" customFormat="1" x14ac:dyDescent="0.3">
      <c r="A47" s="67"/>
      <c r="B47" s="21"/>
      <c r="C47" s="14" t="s">
        <v>220</v>
      </c>
      <c r="D47" s="14" t="s">
        <v>268</v>
      </c>
      <c r="E47" s="14" t="s">
        <v>269</v>
      </c>
      <c r="F47" s="52">
        <v>84700</v>
      </c>
      <c r="G47" s="52">
        <v>70000</v>
      </c>
      <c r="H47" s="52">
        <v>70000</v>
      </c>
      <c r="I47" s="52">
        <v>0</v>
      </c>
      <c r="J47" s="270"/>
    </row>
    <row r="48" spans="1:10" s="107" customFormat="1" x14ac:dyDescent="0.3">
      <c r="A48" s="67"/>
      <c r="B48" s="21"/>
      <c r="C48" s="14" t="s">
        <v>270</v>
      </c>
      <c r="D48" s="14" t="s">
        <v>271</v>
      </c>
      <c r="E48" s="14" t="s">
        <v>272</v>
      </c>
      <c r="F48" s="52">
        <v>180774</v>
      </c>
      <c r="G48" s="52">
        <v>149400</v>
      </c>
      <c r="H48" s="52">
        <v>149400</v>
      </c>
      <c r="I48" s="52">
        <v>0</v>
      </c>
      <c r="J48" s="270"/>
    </row>
    <row r="49" spans="1:10" ht="26.4" customHeight="1" x14ac:dyDescent="0.3">
      <c r="A49" s="5">
        <v>9</v>
      </c>
      <c r="B49" s="21" t="s">
        <v>35</v>
      </c>
      <c r="C49" s="18" t="s">
        <v>273</v>
      </c>
      <c r="D49" s="18"/>
      <c r="E49" s="18" t="s">
        <v>274</v>
      </c>
      <c r="F49" s="52">
        <v>116160</v>
      </c>
      <c r="G49" s="52">
        <v>96000</v>
      </c>
      <c r="H49" s="52">
        <v>100000</v>
      </c>
      <c r="I49" s="54">
        <f t="shared" ref="I49:I59" si="2">H49-G49</f>
        <v>4000</v>
      </c>
      <c r="J49" s="270"/>
    </row>
    <row r="50" spans="1:10" ht="24.6" customHeight="1" x14ac:dyDescent="0.3">
      <c r="A50" s="5">
        <v>11</v>
      </c>
      <c r="B50" s="21" t="s">
        <v>37</v>
      </c>
      <c r="C50" s="18" t="s">
        <v>275</v>
      </c>
      <c r="D50" s="18"/>
      <c r="E50" s="18" t="s">
        <v>276</v>
      </c>
      <c r="F50" s="52">
        <v>65454.95</v>
      </c>
      <c r="G50" s="52">
        <v>54095</v>
      </c>
      <c r="H50" s="52">
        <v>55000</v>
      </c>
      <c r="I50" s="54">
        <f t="shared" si="2"/>
        <v>905</v>
      </c>
      <c r="J50" s="270" t="s">
        <v>177</v>
      </c>
    </row>
    <row r="51" spans="1:10" ht="24" customHeight="1" x14ac:dyDescent="0.3">
      <c r="A51" s="5">
        <v>14</v>
      </c>
      <c r="B51" s="21" t="s">
        <v>40</v>
      </c>
      <c r="C51" s="121" t="s">
        <v>278</v>
      </c>
      <c r="D51" s="121" t="s">
        <v>277</v>
      </c>
      <c r="E51" s="121" t="s">
        <v>279</v>
      </c>
      <c r="F51" s="52">
        <v>73556</v>
      </c>
      <c r="G51" s="52">
        <v>60786.68</v>
      </c>
      <c r="H51" s="52">
        <v>60786.68</v>
      </c>
      <c r="I51" s="54">
        <f t="shared" si="2"/>
        <v>0</v>
      </c>
      <c r="J51" s="271"/>
    </row>
    <row r="52" spans="1:10" ht="22.8" customHeight="1" x14ac:dyDescent="0.3">
      <c r="A52" s="5">
        <v>16</v>
      </c>
      <c r="B52" s="21" t="s">
        <v>41</v>
      </c>
      <c r="C52" s="18" t="s">
        <v>280</v>
      </c>
      <c r="D52" s="18" t="s">
        <v>281</v>
      </c>
      <c r="E52" s="18" t="s">
        <v>282</v>
      </c>
      <c r="F52" s="52">
        <v>146420</v>
      </c>
      <c r="G52" s="52">
        <v>146420</v>
      </c>
      <c r="H52" s="52">
        <v>146420</v>
      </c>
      <c r="I52" s="54">
        <f t="shared" si="2"/>
        <v>0</v>
      </c>
      <c r="J52" s="270" t="s">
        <v>283</v>
      </c>
    </row>
    <row r="53" spans="1:10" s="107" customFormat="1" ht="21.6" x14ac:dyDescent="0.3">
      <c r="A53" s="67"/>
      <c r="B53" s="21"/>
      <c r="C53" s="18" t="s">
        <v>284</v>
      </c>
      <c r="D53" s="18" t="s">
        <v>285</v>
      </c>
      <c r="E53" s="18" t="s">
        <v>286</v>
      </c>
      <c r="F53" s="52">
        <v>235937.9</v>
      </c>
      <c r="G53" s="52">
        <v>194990</v>
      </c>
      <c r="H53" s="52">
        <v>194990</v>
      </c>
      <c r="I53" s="54">
        <f t="shared" si="2"/>
        <v>0</v>
      </c>
      <c r="J53" s="270" t="s">
        <v>287</v>
      </c>
    </row>
    <row r="54" spans="1:10" s="107" customFormat="1" ht="23.4" customHeight="1" x14ac:dyDescent="0.3">
      <c r="A54" s="67"/>
      <c r="B54" s="21"/>
      <c r="C54" s="18" t="s">
        <v>288</v>
      </c>
      <c r="D54" s="18" t="s">
        <v>289</v>
      </c>
      <c r="E54" s="18" t="s">
        <v>290</v>
      </c>
      <c r="F54" s="52">
        <v>201356.62</v>
      </c>
      <c r="G54" s="52">
        <v>166410.43</v>
      </c>
      <c r="H54" s="52">
        <v>166410.43</v>
      </c>
      <c r="I54" s="54">
        <f t="shared" si="2"/>
        <v>0</v>
      </c>
      <c r="J54" s="270" t="s">
        <v>287</v>
      </c>
    </row>
    <row r="55" spans="1:10" ht="25.8" customHeight="1" x14ac:dyDescent="0.3">
      <c r="A55" s="5">
        <v>17</v>
      </c>
      <c r="B55" s="21" t="s">
        <v>23</v>
      </c>
      <c r="C55" s="122" t="s">
        <v>291</v>
      </c>
      <c r="D55" s="123" t="s">
        <v>292</v>
      </c>
      <c r="E55" s="122" t="s">
        <v>293</v>
      </c>
      <c r="F55" s="154">
        <v>71276</v>
      </c>
      <c r="G55" s="153">
        <v>58906</v>
      </c>
      <c r="H55" s="52">
        <v>75000</v>
      </c>
      <c r="I55" s="54">
        <f t="shared" si="2"/>
        <v>16094</v>
      </c>
      <c r="J55" s="270" t="s">
        <v>287</v>
      </c>
    </row>
    <row r="56" spans="1:10" ht="25.2" customHeight="1" x14ac:dyDescent="0.3">
      <c r="A56" s="5">
        <v>19</v>
      </c>
      <c r="B56" s="21" t="s">
        <v>43</v>
      </c>
      <c r="C56" s="18" t="s">
        <v>294</v>
      </c>
      <c r="D56" s="2" t="s">
        <v>295</v>
      </c>
      <c r="E56" s="18" t="s">
        <v>296</v>
      </c>
      <c r="F56" s="52">
        <v>179460</v>
      </c>
      <c r="G56" s="52">
        <v>148314</v>
      </c>
      <c r="H56" s="52">
        <v>130000</v>
      </c>
      <c r="I56" s="54">
        <v>-18314</v>
      </c>
      <c r="J56" s="270"/>
    </row>
    <row r="57" spans="1:10" ht="27" customHeight="1" x14ac:dyDescent="0.3">
      <c r="A57" s="5">
        <v>21</v>
      </c>
      <c r="B57" s="21" t="s">
        <v>44</v>
      </c>
      <c r="C57" s="18" t="s">
        <v>297</v>
      </c>
      <c r="D57" s="18"/>
      <c r="E57" s="18" t="s">
        <v>298</v>
      </c>
      <c r="F57" s="52">
        <v>188524</v>
      </c>
      <c r="G57" s="52">
        <v>155805</v>
      </c>
      <c r="H57" s="52">
        <v>118950</v>
      </c>
      <c r="I57" s="54">
        <f t="shared" si="2"/>
        <v>-36855</v>
      </c>
      <c r="J57" s="270"/>
    </row>
    <row r="58" spans="1:10" ht="28.8" customHeight="1" thickBot="1" x14ac:dyDescent="0.35">
      <c r="A58" s="6">
        <v>25</v>
      </c>
      <c r="B58" s="20" t="s">
        <v>26</v>
      </c>
      <c r="C58" s="18" t="s">
        <v>299</v>
      </c>
      <c r="D58" s="18" t="s">
        <v>300</v>
      </c>
      <c r="E58" s="18" t="s">
        <v>337</v>
      </c>
      <c r="F58" s="52">
        <v>82467</v>
      </c>
      <c r="G58" s="52">
        <v>82467</v>
      </c>
      <c r="H58" s="52">
        <v>82467</v>
      </c>
      <c r="I58" s="54">
        <f t="shared" si="2"/>
        <v>0</v>
      </c>
      <c r="J58" s="271"/>
    </row>
    <row r="59" spans="1:10" ht="15.6" thickTop="1" thickBot="1" x14ac:dyDescent="0.35">
      <c r="A59" s="173" t="s">
        <v>27</v>
      </c>
      <c r="B59" s="174"/>
      <c r="C59" s="174"/>
      <c r="D59" s="174"/>
      <c r="E59" s="175"/>
      <c r="F59" s="55">
        <f>SUM(F20:F58)</f>
        <v>4024371.74</v>
      </c>
      <c r="G59" s="55">
        <f>SUM(G20:G58)</f>
        <v>3365648.8500000006</v>
      </c>
      <c r="H59" s="65">
        <f>SUM(H20:H58)</f>
        <v>3405553.3500000006</v>
      </c>
      <c r="I59" s="66">
        <f t="shared" si="2"/>
        <v>39904.5</v>
      </c>
      <c r="J59" s="272"/>
    </row>
    <row r="60" spans="1:10" ht="27" customHeight="1" thickTop="1" thickBot="1" x14ac:dyDescent="0.35">
      <c r="A60" s="170" t="s">
        <v>28</v>
      </c>
      <c r="B60" s="171"/>
      <c r="C60" s="171"/>
      <c r="D60" s="171"/>
      <c r="E60" s="171"/>
      <c r="F60" s="157">
        <f>SUM(F19+F59)</f>
        <v>5752275.29</v>
      </c>
      <c r="G60" s="155">
        <f>SUM(G59,G19)</f>
        <v>4727775.8500000006</v>
      </c>
      <c r="H60" s="156">
        <f>SUM(H59,H19)</f>
        <v>4985382.3500000006</v>
      </c>
      <c r="I60" s="64">
        <f>SUM(I59,I19)</f>
        <v>257606.5</v>
      </c>
      <c r="J60" s="273"/>
    </row>
  </sheetData>
  <mergeCells count="12">
    <mergeCell ref="A6:A14"/>
    <mergeCell ref="G2:H2"/>
    <mergeCell ref="A1:J1"/>
    <mergeCell ref="A60:E60"/>
    <mergeCell ref="A3:J3"/>
    <mergeCell ref="A4:J4"/>
    <mergeCell ref="A19:E19"/>
    <mergeCell ref="A59:E59"/>
    <mergeCell ref="J59:J60"/>
    <mergeCell ref="A15:A16"/>
    <mergeCell ref="B15:B16"/>
    <mergeCell ref="B6:B14"/>
  </mergeCells>
  <conditionalFormatting sqref="F55">
    <cfRule type="expression" priority="1" stopIfTrue="1">
      <formula>"_ # ##0,00_ "</formula>
    </cfRule>
  </conditionalFormatting>
  <pageMargins left="0.23622047244094491" right="0.23622047244094491" top="0.55118110236220474" bottom="0.74803149606299213" header="0.31496062992125984" footer="0.31496062992125984"/>
  <pageSetup paperSize="9"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zoomScale="99" zoomScaleNormal="99" workbookViewId="0">
      <selection activeCell="J5" sqref="J5:J47"/>
    </sheetView>
  </sheetViews>
  <sheetFormatPr defaultRowHeight="14.4" x14ac:dyDescent="0.3"/>
  <cols>
    <col min="2" max="2" width="24" customWidth="1"/>
    <col min="3" max="3" width="27" customWidth="1"/>
    <col min="5" max="5" width="22" customWidth="1"/>
    <col min="6" max="9" width="16.5546875" customWidth="1"/>
  </cols>
  <sheetData>
    <row r="1" spans="1:10" x14ac:dyDescent="0.3">
      <c r="A1" s="169" t="s">
        <v>50</v>
      </c>
      <c r="B1" s="169"/>
      <c r="C1" s="169"/>
      <c r="D1" s="169"/>
      <c r="E1" s="169"/>
      <c r="F1" s="169"/>
      <c r="G1" s="169"/>
      <c r="H1" s="169"/>
      <c r="I1" s="169"/>
      <c r="J1" s="169"/>
    </row>
    <row r="2" spans="1:10" x14ac:dyDescent="0.3">
      <c r="A2" s="57" t="s">
        <v>0</v>
      </c>
      <c r="B2" s="7"/>
      <c r="C2" s="58"/>
      <c r="D2" s="7"/>
      <c r="E2" s="58"/>
      <c r="F2" s="7"/>
      <c r="G2" s="168" t="s">
        <v>68</v>
      </c>
      <c r="H2" s="168"/>
      <c r="I2" s="7"/>
      <c r="J2" s="59" t="s">
        <v>51</v>
      </c>
    </row>
    <row r="3" spans="1:10" ht="15.6" x14ac:dyDescent="0.3">
      <c r="A3" s="193" t="s">
        <v>69</v>
      </c>
      <c r="B3" s="193"/>
      <c r="C3" s="193"/>
      <c r="D3" s="193"/>
      <c r="E3" s="193"/>
      <c r="F3" s="193"/>
      <c r="G3" s="193"/>
      <c r="H3" s="193"/>
      <c r="I3" s="193"/>
      <c r="J3" s="193"/>
    </row>
    <row r="4" spans="1:10" ht="15" thickBot="1" x14ac:dyDescent="0.35">
      <c r="A4" s="163" t="s">
        <v>79</v>
      </c>
      <c r="B4" s="163"/>
      <c r="C4" s="163"/>
      <c r="D4" s="163"/>
      <c r="E4" s="163"/>
      <c r="F4" s="163"/>
      <c r="G4" s="163"/>
      <c r="H4" s="163"/>
      <c r="I4" s="163"/>
      <c r="J4" s="163"/>
    </row>
    <row r="5" spans="1:10" ht="46.2" customHeight="1" thickBot="1" x14ac:dyDescent="0.35">
      <c r="A5" s="12" t="s">
        <v>3</v>
      </c>
      <c r="B5" s="10" t="s">
        <v>4</v>
      </c>
      <c r="C5" s="19" t="s">
        <v>47</v>
      </c>
      <c r="D5" s="19" t="s">
        <v>6</v>
      </c>
      <c r="E5" s="19" t="s">
        <v>7</v>
      </c>
      <c r="F5" s="19" t="s">
        <v>8</v>
      </c>
      <c r="G5" s="19" t="s">
        <v>9</v>
      </c>
      <c r="H5" s="19" t="s">
        <v>10</v>
      </c>
      <c r="I5" s="9" t="s">
        <v>11</v>
      </c>
      <c r="J5" s="259" t="s">
        <v>48</v>
      </c>
    </row>
    <row r="6" spans="1:10" ht="30.6" x14ac:dyDescent="0.3">
      <c r="A6" s="164">
        <v>31</v>
      </c>
      <c r="B6" s="178" t="s">
        <v>12</v>
      </c>
      <c r="C6" s="26" t="s">
        <v>329</v>
      </c>
      <c r="D6" s="16"/>
      <c r="E6" s="15" t="s">
        <v>330</v>
      </c>
      <c r="F6" s="40">
        <v>744601.33</v>
      </c>
      <c r="G6" s="40">
        <v>615373</v>
      </c>
      <c r="H6" s="41"/>
      <c r="I6" s="104"/>
      <c r="J6" s="274"/>
    </row>
    <row r="7" spans="1:10" ht="25.2" customHeight="1" x14ac:dyDescent="0.3">
      <c r="A7" s="165"/>
      <c r="B7" s="180"/>
      <c r="C7" s="140" t="s">
        <v>331</v>
      </c>
      <c r="D7" s="17"/>
      <c r="E7" s="21" t="s">
        <v>332</v>
      </c>
      <c r="F7" s="33">
        <v>277200</v>
      </c>
      <c r="G7" s="33">
        <v>229090.9</v>
      </c>
      <c r="H7" s="34"/>
      <c r="I7" s="33"/>
      <c r="J7" s="275"/>
    </row>
    <row r="8" spans="1:10" ht="27" customHeight="1" thickBot="1" x14ac:dyDescent="0.35">
      <c r="A8" s="167"/>
      <c r="B8" s="179"/>
      <c r="C8" s="159" t="s">
        <v>331</v>
      </c>
      <c r="D8" s="160"/>
      <c r="E8" s="22" t="s">
        <v>333</v>
      </c>
      <c r="F8" s="35">
        <v>395700</v>
      </c>
      <c r="G8" s="35">
        <v>327024.78999999998</v>
      </c>
      <c r="H8" s="36"/>
      <c r="I8" s="37"/>
      <c r="J8" s="276"/>
    </row>
    <row r="9" spans="1:10" ht="25.8" customHeight="1" x14ac:dyDescent="0.3">
      <c r="A9" s="164">
        <v>36</v>
      </c>
      <c r="B9" s="178" t="s">
        <v>15</v>
      </c>
      <c r="C9" s="26" t="s">
        <v>101</v>
      </c>
      <c r="D9" s="16" t="s">
        <v>74</v>
      </c>
      <c r="E9" s="15" t="s">
        <v>99</v>
      </c>
      <c r="F9" s="40">
        <f>SUM(G9*1.21)</f>
        <v>260150</v>
      </c>
      <c r="G9" s="40">
        <v>215000</v>
      </c>
      <c r="H9" s="41">
        <v>220000</v>
      </c>
      <c r="I9" s="104">
        <f t="shared" ref="I9:I39" si="0">H9-G9</f>
        <v>5000</v>
      </c>
      <c r="J9" s="260">
        <v>3</v>
      </c>
    </row>
    <row r="10" spans="1:10" ht="20.399999999999999" x14ac:dyDescent="0.3">
      <c r="A10" s="166"/>
      <c r="B10" s="181"/>
      <c r="C10" s="26" t="s">
        <v>102</v>
      </c>
      <c r="D10" s="16">
        <v>374</v>
      </c>
      <c r="E10" s="15" t="s">
        <v>100</v>
      </c>
      <c r="F10" s="40">
        <f t="shared" ref="F10:F31" si="1">SUM(G10*1.21)</f>
        <v>1610368.5389</v>
      </c>
      <c r="G10" s="40">
        <v>1330883.0900000001</v>
      </c>
      <c r="H10" s="41">
        <v>1500000</v>
      </c>
      <c r="I10" s="70">
        <f t="shared" si="0"/>
        <v>169116.90999999992</v>
      </c>
      <c r="J10" s="260">
        <v>4</v>
      </c>
    </row>
    <row r="11" spans="1:10" ht="30.6" x14ac:dyDescent="0.3">
      <c r="A11" s="166"/>
      <c r="B11" s="181"/>
      <c r="C11" s="26" t="s">
        <v>104</v>
      </c>
      <c r="D11" s="16">
        <v>381</v>
      </c>
      <c r="E11" s="15" t="s">
        <v>103</v>
      </c>
      <c r="F11" s="40">
        <f t="shared" si="1"/>
        <v>175450</v>
      </c>
      <c r="G11" s="40">
        <v>145000</v>
      </c>
      <c r="H11" s="41">
        <v>250000</v>
      </c>
      <c r="I11" s="70">
        <f t="shared" si="0"/>
        <v>105000</v>
      </c>
      <c r="J11" s="260">
        <v>3</v>
      </c>
    </row>
    <row r="12" spans="1:10" ht="40.799999999999997" x14ac:dyDescent="0.3">
      <c r="A12" s="166"/>
      <c r="B12" s="181"/>
      <c r="C12" s="103" t="s">
        <v>112</v>
      </c>
      <c r="D12" s="16">
        <v>423</v>
      </c>
      <c r="E12" s="15" t="s">
        <v>111</v>
      </c>
      <c r="F12" s="40">
        <f t="shared" si="1"/>
        <v>1312850</v>
      </c>
      <c r="G12" s="40">
        <v>1085000</v>
      </c>
      <c r="H12" s="41">
        <v>1190000</v>
      </c>
      <c r="I12" s="70">
        <f t="shared" si="0"/>
        <v>105000</v>
      </c>
      <c r="J12" s="260">
        <v>5</v>
      </c>
    </row>
    <row r="13" spans="1:10" ht="30.6" x14ac:dyDescent="0.3">
      <c r="A13" s="166"/>
      <c r="B13" s="181"/>
      <c r="C13" s="69" t="s">
        <v>108</v>
      </c>
      <c r="D13" s="16">
        <v>373</v>
      </c>
      <c r="E13" s="15" t="s">
        <v>105</v>
      </c>
      <c r="F13" s="40">
        <f t="shared" si="1"/>
        <v>349395.40130000003</v>
      </c>
      <c r="G13" s="40">
        <v>288756.53000000003</v>
      </c>
      <c r="H13" s="41">
        <v>558000</v>
      </c>
      <c r="I13" s="70">
        <f t="shared" si="0"/>
        <v>269243.46999999997</v>
      </c>
      <c r="J13" s="260">
        <v>8</v>
      </c>
    </row>
    <row r="14" spans="1:10" ht="30.6" x14ac:dyDescent="0.3">
      <c r="A14" s="166"/>
      <c r="B14" s="181"/>
      <c r="C14" s="69" t="s">
        <v>109</v>
      </c>
      <c r="D14" s="16">
        <v>384</v>
      </c>
      <c r="E14" s="15" t="s">
        <v>106</v>
      </c>
      <c r="F14" s="40">
        <f t="shared" si="1"/>
        <v>339347.12569999998</v>
      </c>
      <c r="G14" s="40">
        <v>280452.17</v>
      </c>
      <c r="H14" s="41">
        <v>364000</v>
      </c>
      <c r="I14" s="70">
        <f t="shared" si="0"/>
        <v>83547.830000000016</v>
      </c>
      <c r="J14" s="260">
        <v>4</v>
      </c>
    </row>
    <row r="15" spans="1:10" ht="30.6" x14ac:dyDescent="0.3">
      <c r="A15" s="166"/>
      <c r="B15" s="181"/>
      <c r="C15" s="69" t="s">
        <v>110</v>
      </c>
      <c r="D15" s="16" t="s">
        <v>75</v>
      </c>
      <c r="E15" s="15" t="s">
        <v>107</v>
      </c>
      <c r="F15" s="40">
        <f t="shared" si="1"/>
        <v>418620.07</v>
      </c>
      <c r="G15" s="40">
        <v>345967</v>
      </c>
      <c r="H15" s="41">
        <v>440000</v>
      </c>
      <c r="I15" s="70">
        <f t="shared" si="0"/>
        <v>94033</v>
      </c>
      <c r="J15" s="260">
        <v>8</v>
      </c>
    </row>
    <row r="16" spans="1:10" ht="20.399999999999999" x14ac:dyDescent="0.3">
      <c r="A16" s="166"/>
      <c r="B16" s="181"/>
      <c r="C16" s="69" t="s">
        <v>115</v>
      </c>
      <c r="D16" s="16">
        <v>410</v>
      </c>
      <c r="E16" s="15" t="s">
        <v>113</v>
      </c>
      <c r="F16" s="40">
        <f t="shared" si="1"/>
        <v>199795.19999999998</v>
      </c>
      <c r="G16" s="40">
        <v>165120</v>
      </c>
      <c r="H16" s="41">
        <v>218631</v>
      </c>
      <c r="I16" s="70">
        <f t="shared" si="0"/>
        <v>53511</v>
      </c>
      <c r="J16" s="260">
        <v>10</v>
      </c>
    </row>
    <row r="17" spans="1:10" ht="30.6" x14ac:dyDescent="0.3">
      <c r="A17" s="166"/>
      <c r="B17" s="181"/>
      <c r="C17" s="69" t="s">
        <v>116</v>
      </c>
      <c r="D17" s="16">
        <v>386</v>
      </c>
      <c r="E17" s="15" t="s">
        <v>114</v>
      </c>
      <c r="F17" s="40">
        <f t="shared" si="1"/>
        <v>437857.86</v>
      </c>
      <c r="G17" s="40">
        <v>361866</v>
      </c>
      <c r="H17" s="41">
        <v>458044</v>
      </c>
      <c r="I17" s="70">
        <f t="shared" si="0"/>
        <v>96178</v>
      </c>
      <c r="J17" s="277">
        <v>2</v>
      </c>
    </row>
    <row r="18" spans="1:10" ht="20.399999999999999" x14ac:dyDescent="0.3">
      <c r="A18" s="166"/>
      <c r="B18" s="181"/>
      <c r="C18" s="69" t="s">
        <v>119</v>
      </c>
      <c r="D18" s="16">
        <v>402</v>
      </c>
      <c r="E18" s="15" t="s">
        <v>117</v>
      </c>
      <c r="F18" s="40">
        <f t="shared" si="1"/>
        <v>275624.69</v>
      </c>
      <c r="G18" s="40">
        <v>227789</v>
      </c>
      <c r="H18" s="41">
        <v>319084</v>
      </c>
      <c r="I18" s="70">
        <f t="shared" si="0"/>
        <v>91295</v>
      </c>
      <c r="J18" s="260">
        <v>7</v>
      </c>
    </row>
    <row r="19" spans="1:10" ht="20.399999999999999" x14ac:dyDescent="0.3">
      <c r="A19" s="166"/>
      <c r="B19" s="181"/>
      <c r="C19" s="69" t="s">
        <v>120</v>
      </c>
      <c r="D19" s="16">
        <v>402</v>
      </c>
      <c r="E19" s="15" t="s">
        <v>118</v>
      </c>
      <c r="F19" s="40">
        <f t="shared" si="1"/>
        <v>524014.7</v>
      </c>
      <c r="G19" s="40">
        <v>433070</v>
      </c>
      <c r="H19" s="41">
        <v>570000</v>
      </c>
      <c r="I19" s="70">
        <f t="shared" si="0"/>
        <v>136930</v>
      </c>
      <c r="J19" s="260">
        <v>3</v>
      </c>
    </row>
    <row r="20" spans="1:10" ht="20.399999999999999" x14ac:dyDescent="0.3">
      <c r="A20" s="166"/>
      <c r="B20" s="181"/>
      <c r="C20" s="26" t="s">
        <v>126</v>
      </c>
      <c r="D20" s="16">
        <v>416</v>
      </c>
      <c r="E20" s="15" t="s">
        <v>121</v>
      </c>
      <c r="F20" s="40">
        <f t="shared" si="1"/>
        <v>2323200</v>
      </c>
      <c r="G20" s="40">
        <v>1920000</v>
      </c>
      <c r="H20" s="41">
        <v>1920000</v>
      </c>
      <c r="I20" s="70">
        <f t="shared" si="0"/>
        <v>0</v>
      </c>
      <c r="J20" s="260">
        <v>8</v>
      </c>
    </row>
    <row r="21" spans="1:10" ht="30.6" x14ac:dyDescent="0.3">
      <c r="A21" s="166"/>
      <c r="B21" s="181"/>
      <c r="C21" s="26" t="s">
        <v>125</v>
      </c>
      <c r="D21" s="16" t="s">
        <v>124</v>
      </c>
      <c r="E21" s="15" t="s">
        <v>123</v>
      </c>
      <c r="F21" s="40">
        <f t="shared" si="1"/>
        <v>592130.43999999994</v>
      </c>
      <c r="G21" s="40">
        <v>489364</v>
      </c>
      <c r="H21" s="41">
        <v>728084</v>
      </c>
      <c r="I21" s="70">
        <f t="shared" si="0"/>
        <v>238720</v>
      </c>
      <c r="J21" s="278">
        <v>3</v>
      </c>
    </row>
    <row r="22" spans="1:10" ht="20.399999999999999" x14ac:dyDescent="0.3">
      <c r="A22" s="166"/>
      <c r="B22" s="181"/>
      <c r="C22" s="26" t="s">
        <v>127</v>
      </c>
      <c r="D22" s="16">
        <v>417</v>
      </c>
      <c r="E22" s="15" t="s">
        <v>122</v>
      </c>
      <c r="F22" s="40">
        <f t="shared" si="1"/>
        <v>165626.8933</v>
      </c>
      <c r="G22" s="40">
        <v>136881.73000000001</v>
      </c>
      <c r="H22" s="41">
        <v>318348</v>
      </c>
      <c r="I22" s="70">
        <f t="shared" si="0"/>
        <v>181466.27</v>
      </c>
      <c r="J22" s="260">
        <v>8</v>
      </c>
    </row>
    <row r="23" spans="1:10" ht="30.6" x14ac:dyDescent="0.3">
      <c r="A23" s="166"/>
      <c r="B23" s="181"/>
      <c r="C23" s="26" t="s">
        <v>71</v>
      </c>
      <c r="D23" s="16">
        <v>420</v>
      </c>
      <c r="E23" s="15" t="s">
        <v>128</v>
      </c>
      <c r="F23" s="40">
        <f t="shared" si="1"/>
        <v>701588.25</v>
      </c>
      <c r="G23" s="40">
        <v>579825</v>
      </c>
      <c r="H23" s="41">
        <v>730000</v>
      </c>
      <c r="I23" s="70">
        <f t="shared" si="0"/>
        <v>150175</v>
      </c>
      <c r="J23" s="260">
        <v>1</v>
      </c>
    </row>
    <row r="24" spans="1:10" ht="30.6" x14ac:dyDescent="0.3">
      <c r="A24" s="166"/>
      <c r="B24" s="184"/>
      <c r="C24" s="73" t="s">
        <v>70</v>
      </c>
      <c r="D24" s="71">
        <v>425</v>
      </c>
      <c r="E24" s="152" t="s">
        <v>129</v>
      </c>
      <c r="F24" s="72">
        <f>SUM(G24*1.21)</f>
        <v>637186</v>
      </c>
      <c r="G24" s="72">
        <v>526600</v>
      </c>
      <c r="H24" s="72">
        <v>610000</v>
      </c>
      <c r="I24" s="72">
        <f>H24-G24</f>
        <v>83400</v>
      </c>
      <c r="J24" s="260">
        <v>5</v>
      </c>
    </row>
    <row r="25" spans="1:10" ht="20.399999999999999" x14ac:dyDescent="0.3">
      <c r="A25" s="166"/>
      <c r="B25" s="181"/>
      <c r="C25" s="26" t="s">
        <v>132</v>
      </c>
      <c r="D25" s="16" t="s">
        <v>131</v>
      </c>
      <c r="E25" s="15" t="s">
        <v>130</v>
      </c>
      <c r="F25" s="40">
        <f t="shared" si="1"/>
        <v>196023.63</v>
      </c>
      <c r="G25" s="40">
        <v>162003</v>
      </c>
      <c r="H25" s="41">
        <v>219000</v>
      </c>
      <c r="I25" s="70">
        <f t="shared" si="0"/>
        <v>56997</v>
      </c>
      <c r="J25" s="260">
        <v>2</v>
      </c>
    </row>
    <row r="26" spans="1:10" ht="20.399999999999999" x14ac:dyDescent="0.3">
      <c r="A26" s="166"/>
      <c r="B26" s="181"/>
      <c r="C26" s="26" t="s">
        <v>135</v>
      </c>
      <c r="D26" s="16">
        <v>431</v>
      </c>
      <c r="E26" s="15" t="s">
        <v>133</v>
      </c>
      <c r="F26" s="40">
        <f t="shared" si="1"/>
        <v>360473.51999999996</v>
      </c>
      <c r="G26" s="40">
        <v>297912</v>
      </c>
      <c r="H26" s="41">
        <v>330000</v>
      </c>
      <c r="I26" s="70">
        <f t="shared" si="0"/>
        <v>32088</v>
      </c>
      <c r="J26" s="260">
        <v>4</v>
      </c>
    </row>
    <row r="27" spans="1:10" ht="30.6" x14ac:dyDescent="0.3">
      <c r="A27" s="166"/>
      <c r="B27" s="181"/>
      <c r="C27" s="26" t="s">
        <v>136</v>
      </c>
      <c r="D27" s="16">
        <v>429</v>
      </c>
      <c r="E27" s="15" t="s">
        <v>134</v>
      </c>
      <c r="F27" s="40">
        <f t="shared" si="1"/>
        <v>952549.51</v>
      </c>
      <c r="G27" s="40">
        <v>787231</v>
      </c>
      <c r="H27" s="41">
        <v>1297888</v>
      </c>
      <c r="I27" s="70">
        <f t="shared" si="0"/>
        <v>510657</v>
      </c>
      <c r="J27" s="260">
        <v>5</v>
      </c>
    </row>
    <row r="28" spans="1:10" x14ac:dyDescent="0.3">
      <c r="A28" s="166"/>
      <c r="B28" s="181"/>
      <c r="C28" s="26" t="s">
        <v>141</v>
      </c>
      <c r="D28" s="16">
        <v>441</v>
      </c>
      <c r="E28" s="15" t="s">
        <v>137</v>
      </c>
      <c r="F28" s="40">
        <f t="shared" si="1"/>
        <v>606718.19999999995</v>
      </c>
      <c r="G28" s="40">
        <v>501420</v>
      </c>
      <c r="H28" s="41">
        <v>510000</v>
      </c>
      <c r="I28" s="70">
        <f t="shared" si="0"/>
        <v>8580</v>
      </c>
      <c r="J28" s="260">
        <v>2</v>
      </c>
    </row>
    <row r="29" spans="1:10" ht="30.6" x14ac:dyDescent="0.3">
      <c r="A29" s="166"/>
      <c r="B29" s="181"/>
      <c r="C29" s="26" t="s">
        <v>142</v>
      </c>
      <c r="D29" s="16">
        <v>443</v>
      </c>
      <c r="E29" s="15" t="s">
        <v>138</v>
      </c>
      <c r="F29" s="40">
        <f t="shared" si="1"/>
        <v>701800</v>
      </c>
      <c r="G29" s="40">
        <v>580000</v>
      </c>
      <c r="H29" s="41">
        <v>580000</v>
      </c>
      <c r="I29" s="70">
        <f t="shared" si="0"/>
        <v>0</v>
      </c>
      <c r="J29" s="260">
        <v>2</v>
      </c>
    </row>
    <row r="30" spans="1:10" ht="20.399999999999999" x14ac:dyDescent="0.3">
      <c r="A30" s="166"/>
      <c r="B30" s="181"/>
      <c r="C30" s="26" t="s">
        <v>143</v>
      </c>
      <c r="D30" s="16">
        <v>451</v>
      </c>
      <c r="E30" s="15" t="s">
        <v>139</v>
      </c>
      <c r="F30" s="40">
        <f>SUM(G30*1.21)</f>
        <v>751843.13159999996</v>
      </c>
      <c r="G30" s="40">
        <v>621357.96</v>
      </c>
      <c r="H30" s="41">
        <v>810000</v>
      </c>
      <c r="I30" s="74">
        <f t="shared" si="0"/>
        <v>188642.04000000004</v>
      </c>
      <c r="J30" s="279">
        <v>4</v>
      </c>
    </row>
    <row r="31" spans="1:10" ht="15" thickBot="1" x14ac:dyDescent="0.35">
      <c r="A31" s="166"/>
      <c r="B31" s="181"/>
      <c r="C31" s="26" t="s">
        <v>144</v>
      </c>
      <c r="D31" s="16">
        <v>453</v>
      </c>
      <c r="E31" s="15" t="s">
        <v>140</v>
      </c>
      <c r="F31" s="40">
        <f t="shared" si="1"/>
        <v>396638</v>
      </c>
      <c r="G31" s="40">
        <v>327800</v>
      </c>
      <c r="H31" s="41">
        <v>370000</v>
      </c>
      <c r="I31" s="70">
        <f t="shared" si="0"/>
        <v>42200</v>
      </c>
      <c r="J31" s="260">
        <v>6</v>
      </c>
    </row>
    <row r="32" spans="1:10" ht="30.6" x14ac:dyDescent="0.3">
      <c r="A32" s="176">
        <v>37</v>
      </c>
      <c r="B32" s="178" t="s">
        <v>49</v>
      </c>
      <c r="C32" s="108" t="s">
        <v>183</v>
      </c>
      <c r="D32" s="109"/>
      <c r="E32" s="110" t="s">
        <v>334</v>
      </c>
      <c r="F32" s="32">
        <v>305131</v>
      </c>
      <c r="G32" s="32">
        <v>252174.5</v>
      </c>
      <c r="H32" s="32">
        <v>252174.5</v>
      </c>
      <c r="I32" s="32">
        <f t="shared" si="0"/>
        <v>0</v>
      </c>
      <c r="J32" s="280">
        <v>1</v>
      </c>
    </row>
    <row r="33" spans="1:10" ht="28.2" customHeight="1" x14ac:dyDescent="0.3">
      <c r="A33" s="177"/>
      <c r="B33" s="181"/>
      <c r="C33" s="111" t="s">
        <v>184</v>
      </c>
      <c r="D33" s="112"/>
      <c r="E33" s="113" t="s">
        <v>335</v>
      </c>
      <c r="F33" s="33">
        <v>259788</v>
      </c>
      <c r="G33" s="33">
        <v>214700</v>
      </c>
      <c r="H33" s="33">
        <v>214700</v>
      </c>
      <c r="I33" s="33">
        <f t="shared" si="0"/>
        <v>0</v>
      </c>
      <c r="J33" s="281">
        <v>1</v>
      </c>
    </row>
    <row r="34" spans="1:10" s="107" customFormat="1" ht="26.4" customHeight="1" x14ac:dyDescent="0.3">
      <c r="A34" s="177"/>
      <c r="B34" s="181"/>
      <c r="C34" s="111" t="s">
        <v>185</v>
      </c>
      <c r="D34" s="112"/>
      <c r="E34" s="113" t="s">
        <v>186</v>
      </c>
      <c r="F34" s="33">
        <v>680020</v>
      </c>
      <c r="G34" s="33">
        <v>562000</v>
      </c>
      <c r="H34" s="33">
        <v>562000</v>
      </c>
      <c r="I34" s="33">
        <f t="shared" si="0"/>
        <v>0</v>
      </c>
      <c r="J34" s="281">
        <v>1</v>
      </c>
    </row>
    <row r="35" spans="1:10" ht="30.6" customHeight="1" thickBot="1" x14ac:dyDescent="0.35">
      <c r="A35" s="177"/>
      <c r="B35" s="179"/>
      <c r="C35" s="114" t="s">
        <v>187</v>
      </c>
      <c r="D35" s="127"/>
      <c r="E35" s="115" t="s">
        <v>188</v>
      </c>
      <c r="F35" s="116">
        <v>438851.27</v>
      </c>
      <c r="G35" s="35">
        <v>362687</v>
      </c>
      <c r="H35" s="35">
        <v>362687</v>
      </c>
      <c r="I35" s="35">
        <f t="shared" si="0"/>
        <v>0</v>
      </c>
      <c r="J35" s="282">
        <v>1</v>
      </c>
    </row>
    <row r="36" spans="1:10" ht="48.6" customHeight="1" thickBot="1" x14ac:dyDescent="0.35">
      <c r="A36" s="135">
        <v>39</v>
      </c>
      <c r="B36" s="30" t="s">
        <v>17</v>
      </c>
      <c r="C36" s="77" t="s">
        <v>308</v>
      </c>
      <c r="D36" s="80" t="s">
        <v>309</v>
      </c>
      <c r="E36" s="141" t="s">
        <v>310</v>
      </c>
      <c r="F36" s="139">
        <v>300000</v>
      </c>
      <c r="G36" s="139">
        <v>300000</v>
      </c>
      <c r="H36" s="139">
        <v>300000</v>
      </c>
      <c r="I36" s="51"/>
      <c r="J36" s="266">
        <v>1</v>
      </c>
    </row>
    <row r="37" spans="1:10" ht="30.6" x14ac:dyDescent="0.3">
      <c r="A37" s="164">
        <v>42</v>
      </c>
      <c r="B37" s="182" t="s">
        <v>78</v>
      </c>
      <c r="C37" s="134" t="s">
        <v>115</v>
      </c>
      <c r="D37" s="137"/>
      <c r="E37" s="142" t="s">
        <v>305</v>
      </c>
      <c r="F37" s="138">
        <v>247260</v>
      </c>
      <c r="G37" s="138">
        <v>204347</v>
      </c>
      <c r="H37" s="138">
        <v>204346.37</v>
      </c>
      <c r="I37" s="38">
        <v>0.63</v>
      </c>
      <c r="J37" s="283">
        <v>0</v>
      </c>
    </row>
    <row r="38" spans="1:10" s="107" customFormat="1" ht="31.2" thickBot="1" x14ac:dyDescent="0.35">
      <c r="A38" s="167"/>
      <c r="B38" s="183"/>
      <c r="C38" s="136" t="s">
        <v>306</v>
      </c>
      <c r="D38" s="24"/>
      <c r="E38" s="25" t="s">
        <v>307</v>
      </c>
      <c r="F38" s="46">
        <v>269320.07</v>
      </c>
      <c r="G38" s="46">
        <v>222580</v>
      </c>
      <c r="H38" s="46">
        <v>222578.57</v>
      </c>
      <c r="I38" s="37">
        <v>1.43</v>
      </c>
      <c r="J38" s="284">
        <v>0</v>
      </c>
    </row>
    <row r="39" spans="1:10" ht="15" thickBot="1" x14ac:dyDescent="0.35">
      <c r="A39" s="162" t="s">
        <v>19</v>
      </c>
      <c r="B39" s="188"/>
      <c r="C39" s="188"/>
      <c r="D39" s="188"/>
      <c r="E39" s="189"/>
      <c r="F39" s="60">
        <f>SUM(F6:F38)</f>
        <v>18207122.830800001</v>
      </c>
      <c r="G39" s="61">
        <f>SUM(G6:G38)</f>
        <v>15099275.670000002</v>
      </c>
      <c r="H39" s="62">
        <f>SUM(H6:H38)</f>
        <v>16629565.439999999</v>
      </c>
      <c r="I39" s="63">
        <f t="shared" si="0"/>
        <v>1530289.7699999977</v>
      </c>
      <c r="J39" s="268"/>
    </row>
    <row r="40" spans="1:10" x14ac:dyDescent="0.3">
      <c r="A40" s="8">
        <v>4</v>
      </c>
      <c r="B40" s="21" t="s">
        <v>20</v>
      </c>
      <c r="C40" s="14" t="s">
        <v>311</v>
      </c>
      <c r="D40" s="14" t="s">
        <v>312</v>
      </c>
      <c r="E40" s="14" t="s">
        <v>313</v>
      </c>
      <c r="F40" s="52">
        <v>254100</v>
      </c>
      <c r="G40" s="52">
        <v>210000</v>
      </c>
      <c r="H40" s="52">
        <v>200000</v>
      </c>
      <c r="I40" s="52">
        <f t="shared" ref="I40:I46" si="2">H40-G40</f>
        <v>-10000</v>
      </c>
      <c r="J40" s="270" t="s">
        <v>287</v>
      </c>
    </row>
    <row r="41" spans="1:10" s="107" customFormat="1" x14ac:dyDescent="0.3">
      <c r="A41" s="67"/>
      <c r="B41" s="21"/>
      <c r="C41" s="14" t="s">
        <v>314</v>
      </c>
      <c r="D41" s="14" t="s">
        <v>315</v>
      </c>
      <c r="E41" s="14" t="s">
        <v>316</v>
      </c>
      <c r="F41" s="52">
        <v>259369</v>
      </c>
      <c r="G41" s="52">
        <v>313836</v>
      </c>
      <c r="H41" s="52">
        <v>313836</v>
      </c>
      <c r="I41" s="52"/>
      <c r="J41" s="270" t="s">
        <v>317</v>
      </c>
    </row>
    <row r="42" spans="1:10" x14ac:dyDescent="0.3">
      <c r="A42" s="8">
        <v>15</v>
      </c>
      <c r="B42" s="21" t="s">
        <v>22</v>
      </c>
      <c r="C42" s="18" t="s">
        <v>318</v>
      </c>
      <c r="D42" s="18" t="s">
        <v>319</v>
      </c>
      <c r="E42" s="18" t="s">
        <v>320</v>
      </c>
      <c r="F42" s="53">
        <v>446894.76</v>
      </c>
      <c r="G42" s="53">
        <v>369334.51</v>
      </c>
      <c r="H42" s="53">
        <v>380000</v>
      </c>
      <c r="I42" s="54">
        <f t="shared" si="2"/>
        <v>10665.489999999991</v>
      </c>
      <c r="J42" s="270" t="s">
        <v>192</v>
      </c>
    </row>
    <row r="43" spans="1:10" s="107" customFormat="1" x14ac:dyDescent="0.3">
      <c r="A43" s="67"/>
      <c r="B43" s="21"/>
      <c r="C43" s="18" t="s">
        <v>321</v>
      </c>
      <c r="D43" s="18" t="s">
        <v>322</v>
      </c>
      <c r="E43" s="18" t="s">
        <v>323</v>
      </c>
      <c r="F43" s="53">
        <v>399689.24</v>
      </c>
      <c r="G43" s="53">
        <v>330321.69</v>
      </c>
      <c r="H43" s="53">
        <v>450000</v>
      </c>
      <c r="I43" s="54">
        <v>119678.31</v>
      </c>
      <c r="J43" s="285">
        <v>3</v>
      </c>
    </row>
    <row r="44" spans="1:10" s="107" customFormat="1" ht="27" customHeight="1" x14ac:dyDescent="0.3">
      <c r="A44" s="68">
        <v>25</v>
      </c>
      <c r="B44" s="20" t="s">
        <v>26</v>
      </c>
      <c r="C44" s="130" t="s">
        <v>324</v>
      </c>
      <c r="D44" s="130" t="s">
        <v>325</v>
      </c>
      <c r="E44" s="130" t="s">
        <v>326</v>
      </c>
      <c r="F44" s="131">
        <v>463890</v>
      </c>
      <c r="G44" s="131">
        <v>383360</v>
      </c>
      <c r="H44" s="131">
        <v>379580</v>
      </c>
      <c r="I44" s="54">
        <f t="shared" si="2"/>
        <v>-3780</v>
      </c>
      <c r="J44" s="286" t="s">
        <v>287</v>
      </c>
    </row>
    <row r="45" spans="1:10" ht="37.200000000000003" customHeight="1" thickBot="1" x14ac:dyDescent="0.35">
      <c r="A45" s="11"/>
      <c r="B45" s="127"/>
      <c r="C45" s="18" t="s">
        <v>324</v>
      </c>
      <c r="D45" s="18" t="s">
        <v>327</v>
      </c>
      <c r="E45" s="18" t="s">
        <v>328</v>
      </c>
      <c r="F45" s="53">
        <v>1098680</v>
      </c>
      <c r="G45" s="53">
        <v>908000</v>
      </c>
      <c r="H45" s="53">
        <v>908000</v>
      </c>
      <c r="I45" s="52">
        <v>0</v>
      </c>
      <c r="J45" s="270"/>
    </row>
    <row r="46" spans="1:10" ht="15.6" thickTop="1" thickBot="1" x14ac:dyDescent="0.35">
      <c r="A46" s="190" t="s">
        <v>27</v>
      </c>
      <c r="B46" s="191"/>
      <c r="C46" s="191"/>
      <c r="D46" s="191"/>
      <c r="E46" s="192"/>
      <c r="F46" s="55">
        <f>SUM(F40:F45)</f>
        <v>2922623</v>
      </c>
      <c r="G46" s="55">
        <f>SUM(G40:G45)</f>
        <v>2514852.2000000002</v>
      </c>
      <c r="H46" s="65">
        <f>SUM(H40:H45)</f>
        <v>2631416</v>
      </c>
      <c r="I46" s="66">
        <f t="shared" si="2"/>
        <v>116563.79999999981</v>
      </c>
      <c r="J46" s="272"/>
    </row>
    <row r="47" spans="1:10" ht="15.6" thickTop="1" thickBot="1" x14ac:dyDescent="0.35">
      <c r="A47" s="185" t="s">
        <v>28</v>
      </c>
      <c r="B47" s="186"/>
      <c r="C47" s="186"/>
      <c r="D47" s="186"/>
      <c r="E47" s="187"/>
      <c r="F47" s="157">
        <f>SUM(F39+F46)</f>
        <v>21129745.830800001</v>
      </c>
      <c r="G47" s="155">
        <f>SUM(G46,G39)</f>
        <v>17614127.870000001</v>
      </c>
      <c r="H47" s="156">
        <f>SUM(H46,H39)</f>
        <v>19260981.439999998</v>
      </c>
      <c r="I47" s="158">
        <f>SUM(I46,I39)</f>
        <v>1646853.5699999975</v>
      </c>
      <c r="J47" s="273"/>
    </row>
    <row r="48" spans="1:10" x14ac:dyDescent="0.3">
      <c r="C48" s="147"/>
    </row>
  </sheetData>
  <mergeCells count="16">
    <mergeCell ref="A6:A8"/>
    <mergeCell ref="B6:B8"/>
    <mergeCell ref="A1:J1"/>
    <mergeCell ref="A3:J3"/>
    <mergeCell ref="A4:J4"/>
    <mergeCell ref="G2:H2"/>
    <mergeCell ref="J46:J47"/>
    <mergeCell ref="B37:B38"/>
    <mergeCell ref="A9:A31"/>
    <mergeCell ref="B9:B31"/>
    <mergeCell ref="A32:A35"/>
    <mergeCell ref="B32:B35"/>
    <mergeCell ref="A47:E47"/>
    <mergeCell ref="A39:E39"/>
    <mergeCell ref="A46:E46"/>
    <mergeCell ref="A37:A38"/>
  </mergeCells>
  <pageMargins left="0.23622047244094488" right="0.23622047244094488" top="0.55118110236220474" bottom="0.74803149606299213" header="0.31496062992125984" footer="0.31496062992125984"/>
  <pageSetup paperSize="9" scale="7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topLeftCell="A10" workbookViewId="0">
      <selection activeCell="K12" sqref="K12"/>
    </sheetView>
  </sheetViews>
  <sheetFormatPr defaultRowHeight="14.4" x14ac:dyDescent="0.3"/>
  <cols>
    <col min="2" max="2" width="24" customWidth="1"/>
    <col min="3" max="3" width="27" customWidth="1"/>
    <col min="5" max="5" width="22" customWidth="1"/>
    <col min="6" max="9" width="16.5546875" customWidth="1"/>
  </cols>
  <sheetData>
    <row r="1" spans="1:10" x14ac:dyDescent="0.3">
      <c r="A1" s="169" t="s">
        <v>50</v>
      </c>
      <c r="B1" s="169"/>
      <c r="C1" s="169"/>
      <c r="D1" s="169"/>
      <c r="E1" s="169"/>
      <c r="F1" s="169"/>
      <c r="G1" s="169"/>
      <c r="H1" s="169"/>
      <c r="I1" s="169"/>
      <c r="J1" s="169"/>
    </row>
    <row r="2" spans="1:10" x14ac:dyDescent="0.3">
      <c r="A2" s="57" t="s">
        <v>0</v>
      </c>
      <c r="B2" s="7"/>
      <c r="C2" s="58"/>
      <c r="D2" s="7"/>
      <c r="E2" s="58"/>
      <c r="F2" s="7"/>
      <c r="G2" s="168" t="s">
        <v>68</v>
      </c>
      <c r="H2" s="168"/>
      <c r="I2" s="7"/>
      <c r="J2" s="59" t="s">
        <v>52</v>
      </c>
    </row>
    <row r="3" spans="1:10" ht="15.6" x14ac:dyDescent="0.3">
      <c r="A3" s="193" t="s">
        <v>80</v>
      </c>
      <c r="B3" s="193"/>
      <c r="C3" s="193"/>
      <c r="D3" s="193"/>
      <c r="E3" s="193"/>
      <c r="F3" s="193"/>
      <c r="G3" s="193"/>
      <c r="H3" s="193"/>
      <c r="I3" s="193"/>
      <c r="J3" s="193"/>
    </row>
    <row r="4" spans="1:10" ht="15" thickBot="1" x14ac:dyDescent="0.35">
      <c r="A4" s="163" t="s">
        <v>79</v>
      </c>
      <c r="B4" s="163"/>
      <c r="C4" s="163"/>
      <c r="D4" s="163"/>
      <c r="E4" s="163"/>
      <c r="F4" s="163"/>
      <c r="G4" s="163"/>
      <c r="H4" s="163"/>
      <c r="I4" s="163"/>
      <c r="J4" s="163"/>
    </row>
    <row r="5" spans="1:10" ht="51.6" thickBot="1" x14ac:dyDescent="0.35">
      <c r="A5" s="12" t="s">
        <v>3</v>
      </c>
      <c r="B5" s="10" t="s">
        <v>4</v>
      </c>
      <c r="C5" s="19" t="s">
        <v>47</v>
      </c>
      <c r="D5" s="19" t="s">
        <v>6</v>
      </c>
      <c r="E5" s="19" t="s">
        <v>7</v>
      </c>
      <c r="F5" s="19" t="s">
        <v>8</v>
      </c>
      <c r="G5" s="19" t="s">
        <v>9</v>
      </c>
      <c r="H5" s="19" t="s">
        <v>10</v>
      </c>
      <c r="I5" s="9" t="s">
        <v>11</v>
      </c>
      <c r="J5" s="287" t="s">
        <v>48</v>
      </c>
    </row>
    <row r="6" spans="1:10" ht="40.200000000000003" customHeight="1" thickBot="1" x14ac:dyDescent="0.35">
      <c r="A6" s="119">
        <v>35</v>
      </c>
      <c r="B6" s="118" t="s">
        <v>14</v>
      </c>
      <c r="C6" s="291" t="s">
        <v>179</v>
      </c>
      <c r="D6" s="292"/>
      <c r="E6" s="293" t="s">
        <v>180</v>
      </c>
      <c r="F6" s="294">
        <v>530445.82999999996</v>
      </c>
      <c r="G6" s="294">
        <v>530445.82999999996</v>
      </c>
      <c r="H6" s="295">
        <v>3000000</v>
      </c>
      <c r="I6" s="296">
        <f t="shared" ref="I6:I22" si="0">H6-G6</f>
        <v>2469554.17</v>
      </c>
      <c r="J6" s="297">
        <v>3</v>
      </c>
    </row>
    <row r="7" spans="1:10" ht="22.8" customHeight="1" x14ac:dyDescent="0.3">
      <c r="A7" s="195">
        <v>36</v>
      </c>
      <c r="B7" s="194" t="s">
        <v>15</v>
      </c>
      <c r="C7" s="134" t="s">
        <v>148</v>
      </c>
      <c r="D7" s="298">
        <v>404</v>
      </c>
      <c r="E7" s="299" t="s">
        <v>145</v>
      </c>
      <c r="F7" s="300">
        <v>9680000</v>
      </c>
      <c r="G7" s="300">
        <v>8000000</v>
      </c>
      <c r="H7" s="301">
        <v>8000000</v>
      </c>
      <c r="I7" s="104">
        <f>SUM(H7-G7)</f>
        <v>0</v>
      </c>
      <c r="J7" s="302">
        <v>2</v>
      </c>
    </row>
    <row r="8" spans="1:10" ht="24" customHeight="1" x14ac:dyDescent="0.3">
      <c r="A8" s="166"/>
      <c r="B8" s="181"/>
      <c r="C8" s="26" t="s">
        <v>149</v>
      </c>
      <c r="D8" s="16">
        <v>405</v>
      </c>
      <c r="E8" s="13" t="s">
        <v>146</v>
      </c>
      <c r="F8" s="42">
        <v>12100000</v>
      </c>
      <c r="G8" s="42">
        <v>10000000</v>
      </c>
      <c r="H8" s="43">
        <v>10000000</v>
      </c>
      <c r="I8" s="70">
        <f t="shared" ref="I8:I21" si="1">SUM(H8-G8)</f>
        <v>0</v>
      </c>
      <c r="J8" s="261">
        <v>2</v>
      </c>
    </row>
    <row r="9" spans="1:10" ht="30.6" x14ac:dyDescent="0.3">
      <c r="A9" s="166"/>
      <c r="B9" s="181"/>
      <c r="C9" s="76" t="s">
        <v>150</v>
      </c>
      <c r="D9" s="84">
        <v>406</v>
      </c>
      <c r="E9" s="85" t="s">
        <v>147</v>
      </c>
      <c r="F9" s="86">
        <v>14520000</v>
      </c>
      <c r="G9" s="86">
        <v>12000000</v>
      </c>
      <c r="H9" s="87">
        <v>12000000</v>
      </c>
      <c r="I9" s="70">
        <f t="shared" si="1"/>
        <v>0</v>
      </c>
      <c r="J9" s="288">
        <v>3</v>
      </c>
    </row>
    <row r="10" spans="1:10" ht="20.399999999999999" x14ac:dyDescent="0.3">
      <c r="A10" s="166"/>
      <c r="B10" s="181"/>
      <c r="C10" s="76" t="s">
        <v>152</v>
      </c>
      <c r="D10" s="84">
        <v>377</v>
      </c>
      <c r="E10" s="85" t="s">
        <v>151</v>
      </c>
      <c r="F10" s="86">
        <v>6951084</v>
      </c>
      <c r="G10" s="86">
        <v>6951084</v>
      </c>
      <c r="H10" s="87">
        <v>25000000</v>
      </c>
      <c r="I10" s="70">
        <f t="shared" si="1"/>
        <v>18048916</v>
      </c>
      <c r="J10" s="288">
        <v>2</v>
      </c>
    </row>
    <row r="11" spans="1:10" ht="24.6" customHeight="1" x14ac:dyDescent="0.3">
      <c r="A11" s="166"/>
      <c r="B11" s="181"/>
      <c r="C11" s="76" t="s">
        <v>154</v>
      </c>
      <c r="D11" s="84">
        <v>385</v>
      </c>
      <c r="E11" s="85" t="s">
        <v>153</v>
      </c>
      <c r="F11" s="86">
        <v>5789654.1600000001</v>
      </c>
      <c r="G11" s="86">
        <v>4784838.1500000004</v>
      </c>
      <c r="H11" s="87">
        <v>7122527</v>
      </c>
      <c r="I11" s="70">
        <f t="shared" si="1"/>
        <v>2337688.8499999996</v>
      </c>
      <c r="J11" s="288">
        <v>12</v>
      </c>
    </row>
    <row r="12" spans="1:10" ht="20.399999999999999" x14ac:dyDescent="0.3">
      <c r="A12" s="166"/>
      <c r="B12" s="181"/>
      <c r="C12" s="76" t="s">
        <v>156</v>
      </c>
      <c r="D12" s="84">
        <v>368</v>
      </c>
      <c r="E12" s="85" t="s">
        <v>155</v>
      </c>
      <c r="F12" s="86">
        <f>SUM(G12*1.21)</f>
        <v>5504784.2245000005</v>
      </c>
      <c r="G12" s="86">
        <v>4549408.45</v>
      </c>
      <c r="H12" s="87">
        <v>5600000</v>
      </c>
      <c r="I12" s="70">
        <f t="shared" si="1"/>
        <v>1050591.5499999998</v>
      </c>
      <c r="J12" s="288">
        <v>12</v>
      </c>
    </row>
    <row r="13" spans="1:10" ht="20.399999999999999" x14ac:dyDescent="0.3">
      <c r="A13" s="166"/>
      <c r="B13" s="181"/>
      <c r="C13" s="76" t="s">
        <v>158</v>
      </c>
      <c r="D13" s="84">
        <v>412</v>
      </c>
      <c r="E13" s="85" t="s">
        <v>157</v>
      </c>
      <c r="F13" s="86">
        <f t="shared" ref="F13" si="2">SUM(G13*1.21)</f>
        <v>987353.95</v>
      </c>
      <c r="G13" s="86">
        <v>815995</v>
      </c>
      <c r="H13" s="87">
        <v>2079776</v>
      </c>
      <c r="I13" s="70">
        <f t="shared" si="1"/>
        <v>1263781</v>
      </c>
      <c r="J13" s="288">
        <v>12</v>
      </c>
    </row>
    <row r="14" spans="1:10" ht="30.6" x14ac:dyDescent="0.3">
      <c r="A14" s="166"/>
      <c r="B14" s="181"/>
      <c r="C14" s="76" t="s">
        <v>73</v>
      </c>
      <c r="D14" s="84">
        <v>419</v>
      </c>
      <c r="E14" s="85" t="s">
        <v>159</v>
      </c>
      <c r="F14" s="86">
        <f>SUM(G14*1.21)</f>
        <v>5769849.9100000001</v>
      </c>
      <c r="G14" s="86">
        <v>4768471</v>
      </c>
      <c r="H14" s="87">
        <v>8400000</v>
      </c>
      <c r="I14" s="70">
        <f t="shared" si="1"/>
        <v>3631529</v>
      </c>
      <c r="J14" s="288">
        <v>6</v>
      </c>
    </row>
    <row r="15" spans="1:10" ht="20.399999999999999" x14ac:dyDescent="0.3">
      <c r="A15" s="166"/>
      <c r="B15" s="181"/>
      <c r="C15" s="88" t="s">
        <v>162</v>
      </c>
      <c r="D15" s="84">
        <v>418</v>
      </c>
      <c r="E15" s="85" t="s">
        <v>160</v>
      </c>
      <c r="F15" s="86">
        <f t="shared" ref="F15:F20" si="3">SUM(G15*1.21)</f>
        <v>17777842.719999999</v>
      </c>
      <c r="G15" s="86">
        <v>14692432</v>
      </c>
      <c r="H15" s="87">
        <v>17742088</v>
      </c>
      <c r="I15" s="70">
        <f t="shared" si="1"/>
        <v>3049656</v>
      </c>
      <c r="J15" s="288">
        <v>9</v>
      </c>
    </row>
    <row r="16" spans="1:10" ht="30.6" x14ac:dyDescent="0.3">
      <c r="A16" s="166"/>
      <c r="B16" s="181"/>
      <c r="C16" s="89" t="s">
        <v>163</v>
      </c>
      <c r="D16" s="24">
        <v>422</v>
      </c>
      <c r="E16" s="25" t="s">
        <v>161</v>
      </c>
      <c r="F16" s="86">
        <f t="shared" si="3"/>
        <v>10146660.8694</v>
      </c>
      <c r="G16" s="44">
        <v>8385670.1399999997</v>
      </c>
      <c r="H16" s="45">
        <v>13100000</v>
      </c>
      <c r="I16" s="70">
        <f t="shared" si="1"/>
        <v>4714329.8600000003</v>
      </c>
      <c r="J16" s="261">
        <v>9</v>
      </c>
    </row>
    <row r="17" spans="1:10" ht="25.2" customHeight="1" x14ac:dyDescent="0.3">
      <c r="A17" s="166"/>
      <c r="B17" s="78"/>
      <c r="C17" s="90" t="s">
        <v>165</v>
      </c>
      <c r="D17" s="92">
        <v>407</v>
      </c>
      <c r="E17" s="93" t="s">
        <v>164</v>
      </c>
      <c r="F17" s="86">
        <f t="shared" si="3"/>
        <v>24200000</v>
      </c>
      <c r="G17" s="94">
        <v>20000000</v>
      </c>
      <c r="H17" s="95">
        <v>20000000</v>
      </c>
      <c r="I17" s="70">
        <f t="shared" si="1"/>
        <v>0</v>
      </c>
      <c r="J17" s="261">
        <v>2</v>
      </c>
    </row>
    <row r="18" spans="1:10" ht="30.6" x14ac:dyDescent="0.3">
      <c r="A18" s="166"/>
      <c r="B18" s="78"/>
      <c r="C18" s="90" t="s">
        <v>168</v>
      </c>
      <c r="D18" s="92" t="s">
        <v>167</v>
      </c>
      <c r="E18" s="93" t="s">
        <v>166</v>
      </c>
      <c r="F18" s="86">
        <f t="shared" si="3"/>
        <v>6619987.0164999999</v>
      </c>
      <c r="G18" s="94">
        <v>5471063.6500000004</v>
      </c>
      <c r="H18" s="95">
        <v>5424567</v>
      </c>
      <c r="I18" s="70">
        <f t="shared" si="1"/>
        <v>-46496.650000000373</v>
      </c>
      <c r="J18" s="261">
        <v>2</v>
      </c>
    </row>
    <row r="19" spans="1:10" ht="40.799999999999997" x14ac:dyDescent="0.3">
      <c r="A19" s="166"/>
      <c r="B19" s="78"/>
      <c r="C19" s="90" t="s">
        <v>170</v>
      </c>
      <c r="D19" s="92" t="s">
        <v>171</v>
      </c>
      <c r="E19" s="93" t="s">
        <v>169</v>
      </c>
      <c r="F19" s="86">
        <f t="shared" si="3"/>
        <v>8229514.8231999995</v>
      </c>
      <c r="G19" s="94">
        <v>6801251.9199999999</v>
      </c>
      <c r="H19" s="95">
        <v>5700000</v>
      </c>
      <c r="I19" s="70">
        <f t="shared" si="1"/>
        <v>-1101251.92</v>
      </c>
      <c r="J19" s="261">
        <v>5</v>
      </c>
    </row>
    <row r="20" spans="1:10" ht="21" thickBot="1" x14ac:dyDescent="0.35">
      <c r="A20" s="167"/>
      <c r="B20" s="78"/>
      <c r="C20" s="91" t="s">
        <v>174</v>
      </c>
      <c r="D20" s="96" t="s">
        <v>173</v>
      </c>
      <c r="E20" s="97" t="s">
        <v>172</v>
      </c>
      <c r="F20" s="86">
        <f t="shared" si="3"/>
        <v>3528797.5359999998</v>
      </c>
      <c r="G20" s="47">
        <v>2916361.6</v>
      </c>
      <c r="H20" s="46">
        <v>2916361</v>
      </c>
      <c r="I20" s="102">
        <f t="shared" si="1"/>
        <v>-0.60000000009313226</v>
      </c>
      <c r="J20" s="289">
        <v>1</v>
      </c>
    </row>
    <row r="21" spans="1:10" ht="26.4" customHeight="1" thickBot="1" x14ac:dyDescent="0.35">
      <c r="A21" s="120">
        <v>37</v>
      </c>
      <c r="B21" s="117" t="s">
        <v>49</v>
      </c>
      <c r="C21" s="143" t="s">
        <v>181</v>
      </c>
      <c r="D21" s="128"/>
      <c r="E21" s="129" t="s">
        <v>182</v>
      </c>
      <c r="F21" s="49">
        <v>5753765</v>
      </c>
      <c r="G21" s="50">
        <v>4755178</v>
      </c>
      <c r="H21" s="49">
        <v>4755178</v>
      </c>
      <c r="I21" s="70">
        <f t="shared" si="1"/>
        <v>0</v>
      </c>
      <c r="J21" s="290">
        <v>1</v>
      </c>
    </row>
    <row r="22" spans="1:10" ht="15" thickBot="1" x14ac:dyDescent="0.35">
      <c r="A22" s="173" t="s">
        <v>19</v>
      </c>
      <c r="B22" s="174"/>
      <c r="C22" s="174"/>
      <c r="D22" s="174"/>
      <c r="E22" s="175"/>
      <c r="F22" s="60">
        <f>SUM(F6:F21)</f>
        <v>138089740.03959998</v>
      </c>
      <c r="G22" s="61">
        <f>SUM(G6:G21)</f>
        <v>115422199.73999999</v>
      </c>
      <c r="H22" s="62">
        <f>SUM(H6:H21)</f>
        <v>150840497</v>
      </c>
      <c r="I22" s="63">
        <f t="shared" si="0"/>
        <v>35418297.260000005</v>
      </c>
      <c r="J22" s="268"/>
    </row>
  </sheetData>
  <mergeCells count="7">
    <mergeCell ref="A22:E22"/>
    <mergeCell ref="B7:B16"/>
    <mergeCell ref="A1:J1"/>
    <mergeCell ref="A3:J3"/>
    <mergeCell ref="A4:J4"/>
    <mergeCell ref="G2:H2"/>
    <mergeCell ref="A7:A20"/>
  </mergeCells>
  <pageMargins left="0.23622047244094488" right="0.23622047244094488" top="0.55118110236220474" bottom="0.74803149606299213" header="0.31496062992125984" footer="0.31496062992125984"/>
  <pageSetup paperSize="9" scale="7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F20" sqref="F20"/>
    </sheetView>
  </sheetViews>
  <sheetFormatPr defaultRowHeight="14.4" x14ac:dyDescent="0.3"/>
  <sheetData>
    <row r="1" spans="1:4" x14ac:dyDescent="0.3">
      <c r="A1" t="s">
        <v>62</v>
      </c>
    </row>
    <row r="3" spans="1:4" x14ac:dyDescent="0.3">
      <c r="A3" t="s">
        <v>63</v>
      </c>
    </row>
    <row r="4" spans="1:4" x14ac:dyDescent="0.3">
      <c r="A4" t="s">
        <v>64</v>
      </c>
    </row>
    <row r="5" spans="1:4" x14ac:dyDescent="0.3">
      <c r="A5" t="s">
        <v>65</v>
      </c>
    </row>
    <row r="6" spans="1:4" x14ac:dyDescent="0.3">
      <c r="A6" t="s">
        <v>66</v>
      </c>
    </row>
    <row r="7" spans="1:4" x14ac:dyDescent="0.3">
      <c r="A7" s="161" t="s">
        <v>67</v>
      </c>
      <c r="B7" s="161"/>
      <c r="C7" s="161"/>
      <c r="D7" s="161"/>
    </row>
    <row r="15" spans="1:4" x14ac:dyDescent="0.3">
      <c r="A15" s="148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5-50</vt:lpstr>
      <vt:lpstr>50-199</vt:lpstr>
      <vt:lpstr>200-1 999</vt:lpstr>
      <vt:lpstr>nad 2 mil.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Věra</dc:creator>
  <cp:lastModifiedBy>Jarošová Jitka</cp:lastModifiedBy>
  <cp:lastPrinted>2017-10-02T06:41:55Z</cp:lastPrinted>
  <dcterms:created xsi:type="dcterms:W3CDTF">2014-01-27T12:38:44Z</dcterms:created>
  <dcterms:modified xsi:type="dcterms:W3CDTF">2017-10-23T08:17:07Z</dcterms:modified>
</cp:coreProperties>
</file>