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2" yWindow="86" windowWidth="19162" windowHeight="5703" activeTab="3"/>
  </bookViews>
  <sheets>
    <sheet name="5-50" sheetId="4" r:id="rId1"/>
    <sheet name="50-199" sheetId="1" r:id="rId2"/>
    <sheet name="200-1 999" sheetId="2" r:id="rId3"/>
    <sheet name="nad 2 mil." sheetId="3" r:id="rId4"/>
    <sheet name="List1" sheetId="5" r:id="rId5"/>
    <sheet name="List2" sheetId="6" r:id="rId6"/>
    <sheet name="List3" sheetId="7" r:id="rId7"/>
    <sheet name="List4" sheetId="8" r:id="rId8"/>
    <sheet name="List5" sheetId="9" r:id="rId9"/>
  </sheets>
  <definedNames>
    <definedName name="_xlnm.Print_Titles" localSheetId="2">'200-1 999'!$5:$5</definedName>
    <definedName name="_xlnm.Print_Titles" localSheetId="1">'50-199'!$5:$5</definedName>
  </definedNames>
  <calcPr calcId="125725"/>
</workbook>
</file>

<file path=xl/calcChain.xml><?xml version="1.0" encoding="utf-8"?>
<calcChain xmlns="http://schemas.openxmlformats.org/spreadsheetml/2006/main">
  <c r="H86" i="1"/>
  <c r="H51" i="2"/>
  <c r="I50"/>
  <c r="I48"/>
  <c r="I47"/>
  <c r="I46"/>
  <c r="I45"/>
  <c r="I43"/>
  <c r="I42"/>
  <c r="I39"/>
  <c r="I38"/>
  <c r="I36"/>
  <c r="I35"/>
  <c r="I33"/>
  <c r="I85" i="1"/>
  <c r="I84"/>
  <c r="I83"/>
  <c r="I82"/>
  <c r="I79"/>
  <c r="I78"/>
  <c r="I77"/>
  <c r="I76"/>
  <c r="I75"/>
  <c r="I74"/>
  <c r="I73"/>
  <c r="I72"/>
  <c r="I71"/>
  <c r="I70"/>
  <c r="I69"/>
  <c r="I61"/>
  <c r="I60"/>
  <c r="I59"/>
  <c r="I58"/>
  <c r="I57"/>
  <c r="I56"/>
  <c r="I55"/>
  <c r="I54"/>
  <c r="I49"/>
  <c r="I48"/>
  <c r="I47"/>
  <c r="I46"/>
  <c r="I44"/>
  <c r="I43"/>
  <c r="I42"/>
  <c r="I41"/>
  <c r="I40"/>
  <c r="I39"/>
  <c r="I38"/>
  <c r="I37"/>
  <c r="I36" l="1"/>
  <c r="I35"/>
  <c r="I17" l="1"/>
  <c r="I14"/>
  <c r="D44" i="4"/>
  <c r="C44"/>
  <c r="D18"/>
  <c r="D45" s="1"/>
  <c r="C18"/>
  <c r="C45" s="1"/>
  <c r="I7" i="2" l="1"/>
  <c r="I9" i="3" l="1"/>
  <c r="I8"/>
  <c r="I7"/>
  <c r="I10"/>
  <c r="I6"/>
  <c r="I27" i="2"/>
  <c r="I28"/>
  <c r="I29"/>
  <c r="I30"/>
  <c r="I31"/>
  <c r="I32"/>
  <c r="F34"/>
  <c r="H34"/>
  <c r="G34"/>
  <c r="I15"/>
  <c r="I11"/>
  <c r="I9"/>
  <c r="I10"/>
  <c r="I12"/>
  <c r="I13"/>
  <c r="I14"/>
  <c r="I16"/>
  <c r="I17"/>
  <c r="I18"/>
  <c r="I19"/>
  <c r="I20"/>
  <c r="I21"/>
  <c r="I22"/>
  <c r="I23"/>
  <c r="I24"/>
  <c r="I25"/>
  <c r="I26"/>
  <c r="I8"/>
  <c r="I9" i="1"/>
  <c r="H11" i="3" l="1"/>
  <c r="G11"/>
  <c r="G12" s="1"/>
  <c r="F11"/>
  <c r="F12" s="1"/>
  <c r="G51" i="2"/>
  <c r="F51"/>
  <c r="F52" s="1"/>
  <c r="F15" i="1"/>
  <c r="I80"/>
  <c r="I81"/>
  <c r="G86"/>
  <c r="F86"/>
  <c r="F87" s="1"/>
  <c r="I10"/>
  <c r="H15"/>
  <c r="G15"/>
  <c r="I51" i="2" l="1"/>
  <c r="I86" i="1"/>
  <c r="I11" i="3"/>
  <c r="G52" i="2"/>
  <c r="I34"/>
  <c r="I15" i="1"/>
  <c r="G87"/>
  <c r="I52" i="2" l="1"/>
  <c r="I87" i="1"/>
  <c r="H52" i="2"/>
  <c r="H87" i="1"/>
  <c r="H12" i="3"/>
  <c r="I12" s="1"/>
</calcChain>
</file>

<file path=xl/sharedStrings.xml><?xml version="1.0" encoding="utf-8"?>
<sst xmlns="http://schemas.openxmlformats.org/spreadsheetml/2006/main" count="560" uniqueCount="400">
  <si>
    <t>Statutární město Děčín</t>
  </si>
  <si>
    <t>Tabulka č.2</t>
  </si>
  <si>
    <t>Veřejné zakázky nad 50 000 - 199 999 Kč (bez DPH)</t>
  </si>
  <si>
    <t>číslo odboru/ PO</t>
  </si>
  <si>
    <t>Odbor MM zajišťující administrativní práce za zadavatele statutární město Děčín/příspěvková organizace zřízená městem</t>
  </si>
  <si>
    <t>Počet zakázek</t>
  </si>
  <si>
    <t>Číslo zakázky</t>
  </si>
  <si>
    <t>Popis zakázky</t>
  </si>
  <si>
    <t xml:space="preserve">Celková částka v Kč vč. DPH </t>
  </si>
  <si>
    <t>Cena v Kč bez DPH</t>
  </si>
  <si>
    <t>Předpokládaná hodnota v Kč bez DPH</t>
  </si>
  <si>
    <t>Rozdíl mezi předpokládanou a konečnou cenou bez DPH</t>
  </si>
  <si>
    <t>Odbor provozní a organizační</t>
  </si>
  <si>
    <t>Odbor životního prostředí</t>
  </si>
  <si>
    <t>Odbor rozvoje</t>
  </si>
  <si>
    <t>Odbor soc.věcí a zdravotnictví</t>
  </si>
  <si>
    <t>Odbor školství a kultury</t>
  </si>
  <si>
    <t>Středisko městských služeb Děčín</t>
  </si>
  <si>
    <t>odbory magistrátu města celkem</t>
  </si>
  <si>
    <t>Zámek Děčín</t>
  </si>
  <si>
    <t>Městské divadlo Děčín</t>
  </si>
  <si>
    <t>ZŠ a MŠ Děčín XXVII-Kosmon.177</t>
  </si>
  <si>
    <t>ZŠ Děčín II-Kamenická 1145</t>
  </si>
  <si>
    <t>ZŠ a MŠ Děčín IX-Mách.nám.688/11</t>
  </si>
  <si>
    <t>ŠJ Děčín I-Sládkova 1300/13</t>
  </si>
  <si>
    <t>Děčínská sport.Děčín III-Obl.1400/6</t>
  </si>
  <si>
    <t>příspěvkové organizace celkem</t>
  </si>
  <si>
    <t>statutární město Děčín + příspěvkové organizace celkem</t>
  </si>
  <si>
    <t>Lesní úřad Děčín</t>
  </si>
  <si>
    <t>Zoologická zahrada Děčín</t>
  </si>
  <si>
    <t>Centrum soc.služeb Děčín</t>
  </si>
  <si>
    <t>Městská knihovna Děčín</t>
  </si>
  <si>
    <t>MŠ Děčín II-Riegrova 454/12</t>
  </si>
  <si>
    <t>MŠ Děčín II-Liliová 277/1</t>
  </si>
  <si>
    <t>MŠ Děčín VI-Klosterman.1474/11</t>
  </si>
  <si>
    <t>MŠ Děčín XXXII-Májová 372</t>
  </si>
  <si>
    <t>ZŠ Děčín I-Kom.nám.622/3</t>
  </si>
  <si>
    <t>ZŠ a MŠ Děčín VI-Školní 1544/5</t>
  </si>
  <si>
    <t>ZŠ a MŠ Děčín VIII-Vojanova 178/12</t>
  </si>
  <si>
    <t>ZŠ a MŠ Děčín IXI-Na Pěšině 330</t>
  </si>
  <si>
    <t>ZŠ Děčín XXXII-Míru 152</t>
  </si>
  <si>
    <t>ZŠ Dr.Mir.Tyrše Děčín II-Vrchl.630/5</t>
  </si>
  <si>
    <t>ZŠ a MŠ Děčín III-Březová 369/25</t>
  </si>
  <si>
    <t>ZŠ Děčín VI-Na Stráni 879/2</t>
  </si>
  <si>
    <t>ŠJ Děčín IV-Jungmannova 3</t>
  </si>
  <si>
    <t>DDM Děčín IV-Teplická 344/38</t>
  </si>
  <si>
    <t>Název vítězného dodavatele</t>
  </si>
  <si>
    <t>Počet podaných nabídek</t>
  </si>
  <si>
    <t>Odbor MH a maj. města</t>
  </si>
  <si>
    <t xml:space="preserve">        EVIDENCE VEŘEJNÝCH ZAKÁZEK</t>
  </si>
  <si>
    <t>Tabulka č.3</t>
  </si>
  <si>
    <t>Tabulka č.4</t>
  </si>
  <si>
    <t>EVIDENCE VEŘEJNÝCH ZAKÁZEK I. KATEGORIE</t>
  </si>
  <si>
    <t xml:space="preserve">           Tabulka č. 1</t>
  </si>
  <si>
    <t xml:space="preserve">          Veřejné zakázky nad 5 000 - 50 000 Kč (bez DPH)</t>
  </si>
  <si>
    <t>Celková částka v Kč vč. DPH</t>
  </si>
  <si>
    <t>Tajemník</t>
  </si>
  <si>
    <t>Městská policie Děčín</t>
  </si>
  <si>
    <t xml:space="preserve">příspěvkové organizace celkem </t>
  </si>
  <si>
    <t>statut. město Děčín + PO celkem</t>
  </si>
  <si>
    <t xml:space="preserve">              Příloha č. 3 ke směrnici č. 5-6</t>
  </si>
  <si>
    <t>Legenda k hodnocení dodavatelů</t>
  </si>
  <si>
    <t>1 - bez připomínek, vzorná kvalita</t>
  </si>
  <si>
    <t xml:space="preserve">2 - drobné nedostatky, např. termín dodání </t>
  </si>
  <si>
    <t>3 - průměrné plnění, drobné reklamace</t>
  </si>
  <si>
    <t>4 - porušení smlouvy, uplatněno penále</t>
  </si>
  <si>
    <t>5 - špatná kvalita práce, odstoupení od smlouvy</t>
  </si>
  <si>
    <t xml:space="preserve">  Příloha č. 3 ke směrnici č. 5-6</t>
  </si>
  <si>
    <t>Veřejné zakázky nad 200 000 - 1 999 999 Kč (bez DPH)</t>
  </si>
  <si>
    <t>Veřejné zakázky nad 2 000 000 Kč (bez DPH)</t>
  </si>
  <si>
    <t>Gardenline s.r.o.</t>
  </si>
  <si>
    <t>SaM silnice a mosty Děčín a.s.</t>
  </si>
  <si>
    <t>STRABAG a.s.</t>
  </si>
  <si>
    <t>Odbor MH a maj. Města -HČ</t>
  </si>
  <si>
    <t>1</t>
  </si>
  <si>
    <t xml:space="preserve">                 za období 1.7.2015 - 31.12.2015</t>
  </si>
  <si>
    <t xml:space="preserve">  za období 1.7.2015 - 31.12.2015</t>
  </si>
  <si>
    <t>POP SERVIS s.r.o.</t>
  </si>
  <si>
    <t>P15V00000083</t>
  </si>
  <si>
    <t>Dodávka osobních ochranných pracovních prostředků</t>
  </si>
  <si>
    <t>Chráněná grafická dílna Slunečnice</t>
  </si>
  <si>
    <t>P15V00000124</t>
  </si>
  <si>
    <t>Grafické zpracování a tisk brožury Sociální průvodce Děčínska</t>
  </si>
  <si>
    <t>Janusyn, s.r.o.</t>
  </si>
  <si>
    <t>P15V00000079</t>
  </si>
  <si>
    <t>Výspravy místních komunikací litým asf.</t>
  </si>
  <si>
    <t>Horák - stavební a obchodní společnost, s.r.o.</t>
  </si>
  <si>
    <t>P15V00000095</t>
  </si>
  <si>
    <t>Oprava dešťové kanalizace ul. V sídlišti, Děčín XXXII</t>
  </si>
  <si>
    <t>DC AVEX s.r.o.</t>
  </si>
  <si>
    <t>AQUATEST a.s.</t>
  </si>
  <si>
    <t>TELMO a.s.</t>
  </si>
  <si>
    <t>FRANCE CAR, s.r.o.</t>
  </si>
  <si>
    <t>Gerhard Horejsek a spol. s r.o.</t>
  </si>
  <si>
    <t>P15V00000104</t>
  </si>
  <si>
    <t>P15V00000108</t>
  </si>
  <si>
    <t>P15V00000109</t>
  </si>
  <si>
    <t>P15V00000110</t>
  </si>
  <si>
    <t>P15V00000111</t>
  </si>
  <si>
    <t>P15V00000112</t>
  </si>
  <si>
    <t>P15V00000113</t>
  </si>
  <si>
    <t>Oprava MK ul. Nedbalova</t>
  </si>
  <si>
    <t>Analýza rizik kontaminovaného území (stará zátěž) - Zámecký rybník v Děčíně.</t>
  </si>
  <si>
    <t>Rekonstrukce kamerového bodu v ul. Podmokelská</t>
  </si>
  <si>
    <t>Nákup 3 ks nových osobních vozidel pro potřeby  Magistrátu města Děčín.</t>
  </si>
  <si>
    <t>Část 1</t>
  </si>
  <si>
    <t>Část 2</t>
  </si>
  <si>
    <t>Část 3</t>
  </si>
  <si>
    <t>G DESIGN, spol. s r.o.</t>
  </si>
  <si>
    <t>FEDERAL CARS, spol. s r.o.</t>
  </si>
  <si>
    <t>TOP AUDITING, s.r.o.</t>
  </si>
  <si>
    <t>P15V00000118</t>
  </si>
  <si>
    <t>P15V00000119</t>
  </si>
  <si>
    <t>P15V00000123</t>
  </si>
  <si>
    <t>Zateplení objektu ZŠ a MŠ, č.p.330, 331, Děčín IX- Bynov, ulice Na Pěšině - zpracování projektové dokumentace</t>
  </si>
  <si>
    <t>Dodávka užitkového automobilu-valník s plachtovou konstrukcí</t>
  </si>
  <si>
    <t>Provedení přezkoumání hospodaření statutárního města Děčín za období let 2015 - 2018.</t>
  </si>
  <si>
    <t>DOKOM FINAL s.r.o.</t>
  </si>
  <si>
    <t>Ing. Václav Kaša - Kastis</t>
  </si>
  <si>
    <t>ALLKON s.r.o.</t>
  </si>
  <si>
    <t>ing Pavel Schmidt</t>
  </si>
  <si>
    <t>TISKÁRNA K-TISK s.r.o.</t>
  </si>
  <si>
    <t>Miloslav Hantych</t>
  </si>
  <si>
    <t>P15V00000133</t>
  </si>
  <si>
    <t>P15V00000138</t>
  </si>
  <si>
    <t>P15V00000139</t>
  </si>
  <si>
    <t>P15V00000142</t>
  </si>
  <si>
    <t>P15V00000144</t>
  </si>
  <si>
    <t>P15V00000147</t>
  </si>
  <si>
    <t>P15V00000152</t>
  </si>
  <si>
    <t>P15V00000160</t>
  </si>
  <si>
    <t>P15V00000161</t>
  </si>
  <si>
    <t>P15V00000162</t>
  </si>
  <si>
    <t>P15V00000163</t>
  </si>
  <si>
    <t>P15V00000165</t>
  </si>
  <si>
    <t>P15V00000167</t>
  </si>
  <si>
    <t>Obnova komunikací  hřbitov Folknáře - I.etapa</t>
  </si>
  <si>
    <t>Oprava místní komunikace ul. Labská a zálivu pro MAD ul. Tyršova, Děčín I</t>
  </si>
  <si>
    <t>JŘBU I - Revitalizace sídliště Děčín III – Staré Město, veřejné prostranství – 4. část</t>
  </si>
  <si>
    <t>Zateplení a oprava fasády objektu Spojenců 159, Děčín XXXII – I. etapa</t>
  </si>
  <si>
    <t>Oprava dešťové kanalizace ul. Jelení, Děčín - Horní Oldřichov</t>
  </si>
  <si>
    <t>Oprava střechy a zateplení tří stěn – MŠ Krásný Studenec.</t>
  </si>
  <si>
    <t>JŘBU II - Zámek Děčín- revitalizace zázemí zámeckého areálu</t>
  </si>
  <si>
    <t>Provedení studie proveditelnosti pro domov se zvláštním režimem - Děčín, Křešice.</t>
  </si>
  <si>
    <t>Tisk propagačních letáků města</t>
  </si>
  <si>
    <t>JŘBU II - Revitalizace sídliště Děčín III – Staré Město, veřejné prostranství – 4. část</t>
  </si>
  <si>
    <t>Oprava části chodníkového tělesa ul. Řetězová, Karla Čapka, Plavební</t>
  </si>
  <si>
    <t>JŘBU- Revitalizace prostoru při ul. Tyršova v Děčíně I</t>
  </si>
  <si>
    <t>Oprava schodišťového zábradlí po nehodě</t>
  </si>
  <si>
    <t>DOKOM FINAL s.r.o.
SaM silnice a mosty Děčín a.s.
INSKY spol. s r.o.</t>
  </si>
  <si>
    <t>P15V00000071</t>
  </si>
  <si>
    <t>Bodové výspravy asfaltových komunikací v Děčíně.</t>
  </si>
  <si>
    <t>Rekonstrukce povrchu a úprava akustických podmínek tělocvičny ZŠ Dr. Miroslava Tyrše, Děčín II-Děčín</t>
  </si>
  <si>
    <t>KOMPLEX DC s. r. o.</t>
  </si>
  <si>
    <t>P15V00000084</t>
  </si>
  <si>
    <t>Martia,a.s.</t>
  </si>
  <si>
    <t>P15V00000116</t>
  </si>
  <si>
    <t>Úprava sítě veřejného osvětlení-ul. Hraniční, Třebovská, Václavovská, Chrástecká, Na Kopečku, Děčín.</t>
  </si>
  <si>
    <t>KN - STAV s.r.o.</t>
  </si>
  <si>
    <t>P15V00000128</t>
  </si>
  <si>
    <t>Bezbariérové úpravy Domu dětí a mládeže, Děčín IV,Teplická 344</t>
  </si>
  <si>
    <t>P15V00000131</t>
  </si>
  <si>
    <t>Oprava mostů s ev.č. DC-018P a DC-019P,  k.ú. Lesná u Děčína.</t>
  </si>
  <si>
    <t>Organizační složky JSDH</t>
  </si>
  <si>
    <t>Helgos s.r.o.</t>
  </si>
  <si>
    <t>Výměna frekvenčního pohonu KDL 16L u výtahu, budova B2</t>
  </si>
  <si>
    <t>Sitel, spol. s r.o.</t>
  </si>
  <si>
    <t>RM 15 13 50 15</t>
  </si>
  <si>
    <t>MAN Riegrova</t>
  </si>
  <si>
    <t>MAN Dělnická</t>
  </si>
  <si>
    <t>G. Horejsek a spol. s.r.o.</t>
  </si>
  <si>
    <t>RM 15 20 31 06</t>
  </si>
  <si>
    <t>Škoda Octavia Combi Active 1.4 TSI - MP</t>
  </si>
  <si>
    <t>MSEM a.s.</t>
  </si>
  <si>
    <t>1/15</t>
  </si>
  <si>
    <t>zhotovení operačního stolu</t>
  </si>
  <si>
    <t>94 138,--</t>
  </si>
  <si>
    <t>77 800,--</t>
  </si>
  <si>
    <t>AZ Consult, spol. s r.o.</t>
  </si>
  <si>
    <t>DSPS + plán údržby - Via Ferrata</t>
  </si>
  <si>
    <t xml:space="preserve"> -      </t>
  </si>
  <si>
    <t>MgA. Helena Štěrbová</t>
  </si>
  <si>
    <t>restaurování kamenosochařských prvků</t>
  </si>
  <si>
    <t>HELGOS s.r.o.</t>
  </si>
  <si>
    <t>výměna frekvenčního měniče výtahu - havarie</t>
  </si>
  <si>
    <t>Ivana Stebilová</t>
  </si>
  <si>
    <t>vystoupení hudební skupiny Fragile</t>
  </si>
  <si>
    <t>Lanius s.r.o.</t>
  </si>
  <si>
    <t>aktualizace knihovního systému Clavius přechod do MARC21-projekt VISK3</t>
  </si>
  <si>
    <t>FD687</t>
  </si>
  <si>
    <t>oprava hydrulického stolu</t>
  </si>
  <si>
    <t>FD695</t>
  </si>
  <si>
    <t>představení Žena za pultem</t>
  </si>
  <si>
    <t>FD717</t>
  </si>
  <si>
    <t>představení Já Francios</t>
  </si>
  <si>
    <t>FD747</t>
  </si>
  <si>
    <t>představení V+W</t>
  </si>
  <si>
    <t>FD761</t>
  </si>
  <si>
    <t>představení Růže z Argentiny</t>
  </si>
  <si>
    <t>FD780</t>
  </si>
  <si>
    <t>představení Leni</t>
  </si>
  <si>
    <t>FD825</t>
  </si>
  <si>
    <t>představení Hovory o štěstí</t>
  </si>
  <si>
    <t>FD826</t>
  </si>
  <si>
    <t>představení Neumím jinak než láskou</t>
  </si>
  <si>
    <t>FD835</t>
  </si>
  <si>
    <t>představení Cabaret</t>
  </si>
  <si>
    <t>FD864</t>
  </si>
  <si>
    <t>představení Nerušit prosím</t>
  </si>
  <si>
    <t>FD884</t>
  </si>
  <si>
    <t>představení Úhlavní nepřátelé</t>
  </si>
  <si>
    <t>FD894</t>
  </si>
  <si>
    <t>vystoupení Střihavka</t>
  </si>
  <si>
    <t>FD941</t>
  </si>
  <si>
    <t>vystoupení Prodaná nevěsta</t>
  </si>
  <si>
    <t>FD947</t>
  </si>
  <si>
    <t>Vánoční koncert Hybš</t>
  </si>
  <si>
    <t>FD953</t>
  </si>
  <si>
    <t>představení Rodina je základ státu</t>
  </si>
  <si>
    <t>FD976</t>
  </si>
  <si>
    <t>pújčovné Síla se probouzí</t>
  </si>
  <si>
    <t>FD987</t>
  </si>
  <si>
    <t>představení Dámy z Aniane</t>
  </si>
  <si>
    <t>Miloš Hájek - Děčín</t>
  </si>
  <si>
    <t>22015</t>
  </si>
  <si>
    <t>oprava střech - stř. 012, 013</t>
  </si>
  <si>
    <t>3</t>
  </si>
  <si>
    <t>ONLINE jazyky</t>
  </si>
  <si>
    <t>Výzva č. 57</t>
  </si>
  <si>
    <t xml:space="preserve">Comwell s.r.o. </t>
  </si>
  <si>
    <t>2/2015</t>
  </si>
  <si>
    <t xml:space="preserve">Oprava zastřešení vchodů A,B,C a oprava střechy malé tělocvičny </t>
  </si>
  <si>
    <t xml:space="preserve">M Computers s.r.o. </t>
  </si>
  <si>
    <t>3/2015</t>
  </si>
  <si>
    <t xml:space="preserve">Dodávka 26 ks mini PC </t>
  </si>
  <si>
    <t xml:space="preserve">ICR s.r.o. </t>
  </si>
  <si>
    <t>4/2015</t>
  </si>
  <si>
    <t>Výměna zářivkových svítidel v učebnách</t>
  </si>
  <si>
    <t>8</t>
  </si>
  <si>
    <t xml:space="preserve">Petr Hiřič </t>
  </si>
  <si>
    <t>5/2015</t>
  </si>
  <si>
    <t>Výměna PVC podlahové krytiny v učebnách.</t>
  </si>
  <si>
    <t>5</t>
  </si>
  <si>
    <t xml:space="preserve">Emos alumatic, spol. s r.o. </t>
  </si>
  <si>
    <t>6/2015</t>
  </si>
  <si>
    <t xml:space="preserve">Výměna vnitřních dveří </t>
  </si>
  <si>
    <t xml:space="preserve">Vítězslav Matějka </t>
  </si>
  <si>
    <t>7/2015</t>
  </si>
  <si>
    <t xml:space="preserve">Oprava sociálního zařízení v budově B </t>
  </si>
  <si>
    <t>Student agency</t>
  </si>
  <si>
    <t>C 152300 (MSMT)</t>
  </si>
  <si>
    <t>Zahraniční jazykově vzdělávací pobyt pro žáky</t>
  </si>
  <si>
    <t>On line jazyky</t>
  </si>
  <si>
    <t>Poslech a mluvení</t>
  </si>
  <si>
    <t>BOXED s.r.o.Praha</t>
  </si>
  <si>
    <t>fa.č.1511101275</t>
  </si>
  <si>
    <t>pracovní ponk,prac.stůl,nářadí</t>
  </si>
  <si>
    <t>GASTRO SIMI Servis s.r.o., Děčín</t>
  </si>
  <si>
    <t>ZS a MS/1664/2015</t>
  </si>
  <si>
    <t>myčka nádobí průchozí s rekupelací</t>
  </si>
  <si>
    <t>ASIANA, spol. s r.o., Praha</t>
  </si>
  <si>
    <t>6x jazykový kurz učitelů, Výzva 56</t>
  </si>
  <si>
    <t>Charvát Jan, Osek</t>
  </si>
  <si>
    <t>materiál a pomůcky Výzva 57</t>
  </si>
  <si>
    <t>COMWELL</t>
  </si>
  <si>
    <t>2015/3</t>
  </si>
  <si>
    <t>Výměna osvětlenív TV/ZŠ</t>
  </si>
  <si>
    <t>4</t>
  </si>
  <si>
    <t>A.K.T. s.r.o.</t>
  </si>
  <si>
    <t>ZSB04/2015</t>
  </si>
  <si>
    <t>Renovace vstupních dveří, dodávka dřevěných dveří</t>
  </si>
  <si>
    <t>Elektro 3B, s.r.o.</t>
  </si>
  <si>
    <t>ZSB02/2015</t>
  </si>
  <si>
    <t>oprava elektroinstalace</t>
  </si>
  <si>
    <t>KOVOS družstvo Teplice</t>
  </si>
  <si>
    <t>Dílenské stoly a dílenské zařízení</t>
  </si>
  <si>
    <t>REKO Děčín</t>
  </si>
  <si>
    <t>Dílenské zařízení</t>
  </si>
  <si>
    <t>Neuman Benešov n/PL</t>
  </si>
  <si>
    <t>oprava sprch u TV</t>
  </si>
  <si>
    <t>Tesař Děčín</t>
  </si>
  <si>
    <t>Výměna oken ŠJ</t>
  </si>
  <si>
    <t>9</t>
  </si>
  <si>
    <t>Olympie Děčín</t>
  </si>
  <si>
    <t>---</t>
  </si>
  <si>
    <t>Nábytek</t>
  </si>
  <si>
    <t>A. K. T. Děčín</t>
  </si>
  <si>
    <t>3/2015 fasáda</t>
  </si>
  <si>
    <t>Fasáda budovy školy</t>
  </si>
  <si>
    <t>AV Media Praha</t>
  </si>
  <si>
    <t>IT/2015</t>
  </si>
  <si>
    <t>Pylonový pojezd</t>
  </si>
  <si>
    <t xml:space="preserve">Kráječ 1/2015/kuchyň </t>
  </si>
  <si>
    <t>1/2015</t>
  </si>
  <si>
    <t>Kráječ</t>
  </si>
  <si>
    <t>Gastronomik Karlovy Vary</t>
  </si>
  <si>
    <t>Myčka/2015</t>
  </si>
  <si>
    <t>Myčka</t>
  </si>
  <si>
    <t>Knihkupectví J. Demla - Třebíč</t>
  </si>
  <si>
    <t>jaz.gr. 2015-3</t>
  </si>
  <si>
    <t xml:space="preserve">projekt jaz. Gramot. Knihy </t>
  </si>
  <si>
    <t>Green systém Praha</t>
  </si>
  <si>
    <t>komun.dovednosti</t>
  </si>
  <si>
    <t>Boxed Praha</t>
  </si>
  <si>
    <t>2</t>
  </si>
  <si>
    <t>nířadí</t>
  </si>
  <si>
    <t>Maister K.Vary</t>
  </si>
  <si>
    <t>nářadí</t>
  </si>
  <si>
    <t xml:space="preserve">Student Agency </t>
  </si>
  <si>
    <t>Itálie</t>
  </si>
  <si>
    <t>6</t>
  </si>
  <si>
    <t>Velká Británie</t>
  </si>
  <si>
    <t>7</t>
  </si>
  <si>
    <t>Německo</t>
  </si>
  <si>
    <t>Kosmas Oraha</t>
  </si>
  <si>
    <t>čtenářské dílny</t>
  </si>
  <si>
    <t>Vlastislav Jakeš, česká Bělá 38</t>
  </si>
  <si>
    <t>2015/05</t>
  </si>
  <si>
    <t>Oprava parketové podlahy tělocvičny</t>
  </si>
  <si>
    <t>ALBATROS MEDIA a.s.</t>
  </si>
  <si>
    <t>Nákup literatury pro žáky - vybavení žákovských knihoven</t>
  </si>
  <si>
    <t>1.TURNOVSKÁ CHRÁNĚNÁ DÍLNA</t>
  </si>
  <si>
    <t>Nábytek do ZŠ</t>
  </si>
  <si>
    <t>Baribal s.r.o.</t>
  </si>
  <si>
    <t>Lehátka do MŠ</t>
  </si>
  <si>
    <t>STUDENT AGENCY k.s.</t>
  </si>
  <si>
    <t>Studijní pobyt pro pedagogy v zahraničí</t>
  </si>
  <si>
    <t>Miloslav Vodička</t>
  </si>
  <si>
    <t>rekonstrukce soc.zařízení</t>
  </si>
  <si>
    <t>DeCe Computers, s. r. o.</t>
  </si>
  <si>
    <t>Dodávka tabletů</t>
  </si>
  <si>
    <t>eSvětlo.CZ, s. r. o.</t>
  </si>
  <si>
    <t>Rekonstrukce osvětlení školních dílen</t>
  </si>
  <si>
    <t>Železářství Abraham</t>
  </si>
  <si>
    <t>15-001-00358</t>
  </si>
  <si>
    <t>Nářádí do školních dílen</t>
  </si>
  <si>
    <t>Green systems, s. r. o.</t>
  </si>
  <si>
    <t>15-001-00337</t>
  </si>
  <si>
    <t>Blended-lerning</t>
  </si>
  <si>
    <t>Dezka Děčín, s. r. o.</t>
  </si>
  <si>
    <t>15-001-00244</t>
  </si>
  <si>
    <t>Zajištění jazykově vzdělávacího pobytu pro žáky</t>
  </si>
  <si>
    <t>ELGO CZ,s.r.o.,Česká Lípa</t>
  </si>
  <si>
    <t>2015/1/DDM</t>
  </si>
  <si>
    <t>Výměna oken v části objektu DDM Boletice</t>
  </si>
  <si>
    <t>10</t>
  </si>
  <si>
    <t>KOMPLEX DC s.r.o.,Děčín</t>
  </si>
  <si>
    <t>2015/2/DDM</t>
  </si>
  <si>
    <t>Výměna podlahové krytiny DDM Březiny</t>
  </si>
  <si>
    <t>Ing.Milan Bastl, Tábor</t>
  </si>
  <si>
    <t>2015/3/DDM</t>
  </si>
  <si>
    <t>Dodávka 200ks čalouněných židlí</t>
  </si>
  <si>
    <t>13</t>
  </si>
  <si>
    <t>STAVEBNINY A-Z spol. s.r.o.</t>
  </si>
  <si>
    <t>15162</t>
  </si>
  <si>
    <t xml:space="preserve">materiál na opravu </t>
  </si>
  <si>
    <t>MgA. Renata Novotná</t>
  </si>
  <si>
    <t>restaurování maleb Čajový pavilon</t>
  </si>
  <si>
    <t>1.Severočeské družstvo zdravotně postižených</t>
  </si>
  <si>
    <t>instalace kamerového systému</t>
  </si>
  <si>
    <t>AV Media a.s. Praha</t>
  </si>
  <si>
    <t>FD598</t>
  </si>
  <si>
    <t>pronájem techniky Letní kino</t>
  </si>
  <si>
    <t>DT Hnilica s.r.o.</t>
  </si>
  <si>
    <t>zahrada MŠ Moskevská</t>
  </si>
  <si>
    <t xml:space="preserve">STOLLAR Moravia s.r.o. </t>
  </si>
  <si>
    <t>Výměna oken v objektu ZŠ Školní 5, MŠ Weberova 16, Děčín</t>
  </si>
  <si>
    <t>nobi AUSTRIA</t>
  </si>
  <si>
    <t>2015/2</t>
  </si>
  <si>
    <t>Výměna oken, vložek, dveží ZŠ</t>
  </si>
  <si>
    <t>STOKNA s.r.o.</t>
  </si>
  <si>
    <t>ZSB01/2015</t>
  </si>
  <si>
    <t>Výměna oken</t>
  </si>
  <si>
    <t>Milan Petřina</t>
  </si>
  <si>
    <t>ZSB03/2015</t>
  </si>
  <si>
    <t>Oprava hygien. zázemí dívek</t>
  </si>
  <si>
    <t xml:space="preserve">AV Media Praha </t>
  </si>
  <si>
    <t>IT 2015</t>
  </si>
  <si>
    <t>IT tabule</t>
  </si>
  <si>
    <t>CK ROYAL - Příbram</t>
  </si>
  <si>
    <t>jaz. Gr. 2015-2</t>
  </si>
  <si>
    <t xml:space="preserve">Studíjní pobyty </t>
  </si>
  <si>
    <t>CK ROYAL</t>
  </si>
  <si>
    <t>projekt čtu,mluvím,rozumím</t>
  </si>
  <si>
    <t>Nina Maršíková</t>
  </si>
  <si>
    <t>C152485</t>
  </si>
  <si>
    <t>Zahraniční jazykově-vzdělávací pobyt pro žáky</t>
  </si>
  <si>
    <t>Jan Říha</t>
  </si>
  <si>
    <t>Policový systém do MŠ</t>
  </si>
  <si>
    <t>Probox Solutions s.r.o.</t>
  </si>
  <si>
    <t>Wi-Fi siť</t>
  </si>
  <si>
    <t>Výzva 56       CK Royal</t>
  </si>
  <si>
    <t>Čteme si a učíme se jazykům</t>
  </si>
  <si>
    <t>BAZENSERVIS, s.r.o.</t>
  </si>
  <si>
    <t>15150</t>
  </si>
  <si>
    <t>montáž pískového filtru</t>
  </si>
  <si>
    <t>ARCADIS CZ a.s.</t>
  </si>
  <si>
    <t>smlouva o dílo</t>
  </si>
  <si>
    <t>inženýrskoekologické průzkumy</t>
  </si>
  <si>
    <t xml:space="preserve">statutární město Děčín </t>
  </si>
</sst>
</file>

<file path=xl/styles.xml><?xml version="1.0" encoding="utf-8"?>
<styleSheet xmlns="http://schemas.openxmlformats.org/spreadsheetml/2006/main">
  <numFmts count="7"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_ #,##0_ "/>
    <numFmt numFmtId="165" formatCode="_-* #,##0.00\ _K_č_-;\-* #,##0.00\ _K_č_-;_-* \-??\ _K_č_-;_-@_-"/>
    <numFmt numFmtId="166" formatCode="* #,##0.00,&quot;     &quot;;\-* #,##0.00,&quot;     &quot;;* \-#&quot;      &quot;;@\ "/>
    <numFmt numFmtId="167" formatCode="[$-405]#,##0"/>
    <numFmt numFmtId="168" formatCode="#,##0.00_ ;\-#,##0.00\ "/>
  </numFmts>
  <fonts count="2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9"/>
      <name val="Arial"/>
      <family val="2"/>
      <charset val="238"/>
    </font>
    <font>
      <sz val="8"/>
      <color theme="6" tint="-0.499984740745262"/>
      <name val="Arial"/>
      <family val="2"/>
      <charset val="238"/>
    </font>
    <font>
      <b/>
      <sz val="8"/>
      <color theme="6" tint="-0.249977111117893"/>
      <name val="Arial"/>
      <family val="2"/>
      <charset val="238"/>
    </font>
    <font>
      <b/>
      <sz val="9"/>
      <color theme="7" tint="-0.249977111117893"/>
      <name val="Arial"/>
      <family val="2"/>
      <charset val="238"/>
    </font>
    <font>
      <b/>
      <i/>
      <sz val="9"/>
      <name val="Arial"/>
      <family val="2"/>
      <charset val="238"/>
    </font>
    <font>
      <sz val="11"/>
      <color rgb="FF00000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6" tint="-0.499984740745262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theme="1" tint="0.49998474074526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0" fontId="7" fillId="0" borderId="0"/>
    <xf numFmtId="0" fontId="15" fillId="0" borderId="0"/>
    <xf numFmtId="165" fontId="15" fillId="0" borderId="0"/>
    <xf numFmtId="166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</cellStyleXfs>
  <cellXfs count="325">
    <xf numFmtId="0" fontId="0" fillId="0" borderId="0" xfId="0"/>
    <xf numFmtId="0" fontId="4" fillId="0" borderId="5" xfId="2" applyFont="1" applyBorder="1" applyAlignment="1">
      <alignment horizontal="center" vertical="center" wrapText="1"/>
    </xf>
    <xf numFmtId="49" fontId="5" fillId="0" borderId="4" xfId="2" applyNumberFormat="1" applyFont="1" applyBorder="1" applyAlignment="1">
      <alignment horizontal="center" wrapText="1"/>
    </xf>
    <xf numFmtId="49" fontId="4" fillId="0" borderId="1" xfId="2" applyNumberFormat="1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9" xfId="2" applyFont="1" applyFill="1" applyBorder="1" applyAlignment="1">
      <alignment horizontal="center"/>
    </xf>
    <xf numFmtId="0" fontId="2" fillId="0" borderId="0" xfId="2" applyBorder="1"/>
    <xf numFmtId="0" fontId="5" fillId="0" borderId="8" xfId="2" applyFont="1" applyBorder="1" applyAlignment="1">
      <alignment horizontal="center"/>
    </xf>
    <xf numFmtId="49" fontId="4" fillId="0" borderId="2" xfId="2" applyNumberFormat="1" applyFont="1" applyBorder="1" applyAlignment="1">
      <alignment horizontal="center" vertical="center" wrapText="1"/>
    </xf>
    <xf numFmtId="49" fontId="4" fillId="0" borderId="5" xfId="2" applyNumberFormat="1" applyFont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/>
    </xf>
    <xf numFmtId="0" fontId="4" fillId="0" borderId="5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left"/>
    </xf>
    <xf numFmtId="49" fontId="5" fillId="0" borderId="4" xfId="2" applyNumberFormat="1" applyFont="1" applyBorder="1" applyAlignment="1">
      <alignment horizontal="center" wrapText="1"/>
    </xf>
    <xf numFmtId="49" fontId="4" fillId="0" borderId="1" xfId="2" applyNumberFormat="1" applyFont="1" applyBorder="1" applyAlignment="1">
      <alignment horizontal="center" vertical="center" wrapText="1"/>
    </xf>
    <xf numFmtId="0" fontId="5" fillId="0" borderId="3" xfId="2" applyFont="1" applyBorder="1" applyAlignment="1">
      <alignment horizontal="left"/>
    </xf>
    <xf numFmtId="0" fontId="5" fillId="0" borderId="10" xfId="2" applyFont="1" applyBorder="1" applyAlignment="1">
      <alignment wrapText="1"/>
    </xf>
    <xf numFmtId="0" fontId="5" fillId="0" borderId="3" xfId="2" applyFont="1" applyBorder="1" applyAlignment="1">
      <alignment wrapText="1"/>
    </xf>
    <xf numFmtId="0" fontId="5" fillId="0" borderId="20" xfId="2" applyFont="1" applyBorder="1" applyAlignment="1">
      <alignment wrapText="1"/>
    </xf>
    <xf numFmtId="0" fontId="5" fillId="0" borderId="4" xfId="2" applyFont="1" applyBorder="1" applyAlignment="1">
      <alignment wrapText="1"/>
    </xf>
    <xf numFmtId="3" fontId="5" fillId="0" borderId="34" xfId="2" applyNumberFormat="1" applyFont="1" applyBorder="1" applyAlignment="1">
      <alignment horizontal="right"/>
    </xf>
    <xf numFmtId="0" fontId="5" fillId="0" borderId="35" xfId="2" applyFont="1" applyBorder="1" applyAlignment="1">
      <alignment horizontal="center" vertical="center" wrapText="1"/>
    </xf>
    <xf numFmtId="49" fontId="5" fillId="0" borderId="7" xfId="2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Border="1"/>
    <xf numFmtId="0" fontId="8" fillId="0" borderId="0" xfId="2" applyFont="1" applyBorder="1"/>
    <xf numFmtId="0" fontId="2" fillId="0" borderId="0" xfId="2" applyBorder="1" applyAlignment="1">
      <alignment wrapText="1"/>
    </xf>
    <xf numFmtId="0" fontId="8" fillId="0" borderId="0" xfId="2" applyFont="1" applyBorder="1" applyAlignment="1">
      <alignment horizontal="right"/>
    </xf>
    <xf numFmtId="0" fontId="2" fillId="0" borderId="0" xfId="2"/>
    <xf numFmtId="49" fontId="2" fillId="0" borderId="0" xfId="2" applyNumberFormat="1" applyBorder="1"/>
    <xf numFmtId="0" fontId="8" fillId="0" borderId="0" xfId="2" applyFont="1"/>
    <xf numFmtId="0" fontId="5" fillId="0" borderId="4" xfId="2" applyFont="1" applyBorder="1"/>
    <xf numFmtId="0" fontId="5" fillId="0" borderId="8" xfId="2" applyFont="1" applyBorder="1" applyAlignment="1">
      <alignment horizontal="center"/>
    </xf>
    <xf numFmtId="0" fontId="9" fillId="0" borderId="0" xfId="2" applyFont="1"/>
    <xf numFmtId="0" fontId="5" fillId="0" borderId="9" xfId="2" applyFont="1" applyBorder="1" applyAlignment="1">
      <alignment horizontal="center"/>
    </xf>
    <xf numFmtId="0" fontId="5" fillId="0" borderId="10" xfId="2" applyFont="1" applyBorder="1"/>
    <xf numFmtId="0" fontId="5" fillId="0" borderId="0" xfId="2" applyFont="1" applyBorder="1"/>
    <xf numFmtId="0" fontId="5" fillId="0" borderId="0" xfId="2" applyFont="1" applyFill="1" applyBorder="1" applyAlignment="1">
      <alignment horizontal="center"/>
    </xf>
    <xf numFmtId="49" fontId="4" fillId="0" borderId="14" xfId="2" applyNumberFormat="1" applyFont="1" applyBorder="1" applyAlignment="1">
      <alignment horizontal="center" vertical="center" wrapText="1"/>
    </xf>
    <xf numFmtId="49" fontId="4" fillId="0" borderId="5" xfId="2" applyNumberFormat="1" applyFont="1" applyBorder="1" applyAlignment="1">
      <alignment horizontal="center" vertical="center" wrapText="1"/>
    </xf>
    <xf numFmtId="164" fontId="5" fillId="0" borderId="15" xfId="2" applyNumberFormat="1" applyFont="1" applyBorder="1" applyAlignment="1">
      <alignment horizontal="center"/>
    </xf>
    <xf numFmtId="0" fontId="5" fillId="0" borderId="18" xfId="2" applyFont="1" applyBorder="1" applyAlignment="1">
      <alignment horizontal="center"/>
    </xf>
    <xf numFmtId="0" fontId="5" fillId="0" borderId="9" xfId="2" applyFont="1" applyFill="1" applyBorder="1" applyAlignment="1">
      <alignment horizontal="center"/>
    </xf>
    <xf numFmtId="0" fontId="5" fillId="0" borderId="24" xfId="2" applyFont="1" applyBorder="1" applyAlignment="1">
      <alignment horizontal="center"/>
    </xf>
    <xf numFmtId="0" fontId="5" fillId="0" borderId="20" xfId="2" applyFont="1" applyBorder="1"/>
    <xf numFmtId="164" fontId="5" fillId="0" borderId="25" xfId="2" applyNumberFormat="1" applyFont="1" applyBorder="1" applyAlignment="1">
      <alignment horizontal="center"/>
    </xf>
    <xf numFmtId="0" fontId="5" fillId="0" borderId="26" xfId="2" applyFont="1" applyBorder="1"/>
    <xf numFmtId="164" fontId="5" fillId="0" borderId="19" xfId="2" applyNumberFormat="1" applyFont="1" applyBorder="1" applyAlignment="1">
      <alignment horizontal="center"/>
    </xf>
    <xf numFmtId="49" fontId="4" fillId="0" borderId="31" xfId="2" applyNumberFormat="1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5" fillId="3" borderId="13" xfId="2" applyFont="1" applyFill="1" applyBorder="1" applyAlignment="1">
      <alignment horizontal="center"/>
    </xf>
    <xf numFmtId="0" fontId="5" fillId="3" borderId="7" xfId="2" applyFont="1" applyFill="1" applyBorder="1"/>
    <xf numFmtId="0" fontId="5" fillId="3" borderId="12" xfId="2" applyNumberFormat="1" applyFont="1" applyFill="1" applyBorder="1" applyAlignment="1">
      <alignment horizontal="center"/>
    </xf>
    <xf numFmtId="0" fontId="5" fillId="4" borderId="21" xfId="2" applyFont="1" applyFill="1" applyBorder="1" applyAlignment="1">
      <alignment horizontal="center"/>
    </xf>
    <xf numFmtId="0" fontId="10" fillId="4" borderId="14" xfId="2" applyFont="1" applyFill="1" applyBorder="1"/>
    <xf numFmtId="164" fontId="4" fillId="4" borderId="5" xfId="2" applyNumberFormat="1" applyFont="1" applyFill="1" applyBorder="1" applyAlignment="1">
      <alignment horizontal="center"/>
    </xf>
    <xf numFmtId="3" fontId="10" fillId="4" borderId="5" xfId="2" applyNumberFormat="1" applyFont="1" applyFill="1" applyBorder="1" applyAlignment="1">
      <alignment horizontal="center"/>
    </xf>
    <xf numFmtId="3" fontId="20" fillId="5" borderId="5" xfId="2" applyNumberFormat="1" applyFont="1" applyFill="1" applyBorder="1" applyAlignment="1">
      <alignment horizontal="center"/>
    </xf>
    <xf numFmtId="0" fontId="8" fillId="0" borderId="0" xfId="2" applyFont="1" applyAlignment="1">
      <alignment horizontal="right"/>
    </xf>
    <xf numFmtId="0" fontId="5" fillId="0" borderId="36" xfId="2" applyFont="1" applyBorder="1" applyAlignment="1">
      <alignment horizontal="center" vertical="center" wrapText="1"/>
    </xf>
    <xf numFmtId="0" fontId="5" fillId="0" borderId="36" xfId="2" applyFont="1" applyBorder="1" applyAlignment="1">
      <alignment horizontal="center" vertical="center"/>
    </xf>
    <xf numFmtId="49" fontId="5" fillId="0" borderId="7" xfId="9" applyNumberFormat="1" applyFont="1" applyBorder="1" applyAlignment="1">
      <alignment horizontal="center" vertical="center"/>
    </xf>
    <xf numFmtId="49" fontId="5" fillId="0" borderId="7" xfId="10" applyNumberFormat="1" applyFont="1" applyBorder="1" applyAlignment="1">
      <alignment horizontal="center" vertical="center" wrapText="1"/>
    </xf>
    <xf numFmtId="49" fontId="5" fillId="0" borderId="7" xfId="11" applyNumberFormat="1" applyFont="1" applyBorder="1" applyAlignment="1">
      <alignment horizontal="center" vertical="center" wrapText="1"/>
    </xf>
    <xf numFmtId="0" fontId="5" fillId="0" borderId="13" xfId="2" applyFont="1" applyBorder="1" applyAlignment="1">
      <alignment horizontal="left" wrapText="1"/>
    </xf>
    <xf numFmtId="0" fontId="5" fillId="0" borderId="7" xfId="2" applyFont="1" applyBorder="1" applyAlignment="1">
      <alignment horizontal="left"/>
    </xf>
    <xf numFmtId="0" fontId="5" fillId="0" borderId="7" xfId="2" applyFont="1" applyBorder="1" applyAlignment="1">
      <alignment wrapText="1"/>
    </xf>
    <xf numFmtId="0" fontId="14" fillId="0" borderId="0" xfId="0" applyFont="1"/>
    <xf numFmtId="1" fontId="5" fillId="0" borderId="30" xfId="2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5" fillId="0" borderId="47" xfId="2" applyFont="1" applyBorder="1" applyAlignment="1">
      <alignment horizontal="left" wrapText="1"/>
    </xf>
    <xf numFmtId="0" fontId="5" fillId="0" borderId="8" xfId="2" applyFont="1" applyBorder="1" applyAlignment="1">
      <alignment horizontal="left" wrapText="1"/>
    </xf>
    <xf numFmtId="0" fontId="5" fillId="0" borderId="49" xfId="2" applyFont="1" applyBorder="1" applyAlignment="1">
      <alignment horizontal="left" wrapText="1"/>
    </xf>
    <xf numFmtId="0" fontId="5" fillId="0" borderId="50" xfId="2" applyFont="1" applyBorder="1" applyAlignment="1">
      <alignment horizontal="left"/>
    </xf>
    <xf numFmtId="0" fontId="5" fillId="0" borderId="50" xfId="2" applyFont="1" applyBorder="1" applyAlignment="1">
      <alignment wrapText="1"/>
    </xf>
    <xf numFmtId="164" fontId="5" fillId="0" borderId="48" xfId="2" applyNumberFormat="1" applyFont="1" applyBorder="1" applyAlignment="1">
      <alignment horizontal="center"/>
    </xf>
    <xf numFmtId="1" fontId="5" fillId="0" borderId="48" xfId="2" applyNumberFormat="1" applyFont="1" applyBorder="1" applyAlignment="1">
      <alignment horizontal="center"/>
    </xf>
    <xf numFmtId="1" fontId="5" fillId="0" borderId="48" xfId="0" applyNumberFormat="1" applyFont="1" applyBorder="1" applyAlignment="1">
      <alignment horizontal="center"/>
    </xf>
    <xf numFmtId="49" fontId="5" fillId="0" borderId="50" xfId="0" applyNumberFormat="1" applyFont="1" applyBorder="1" applyAlignment="1">
      <alignment horizontal="center" vertical="center" wrapText="1"/>
    </xf>
    <xf numFmtId="0" fontId="22" fillId="0" borderId="0" xfId="0" applyFont="1"/>
    <xf numFmtId="3" fontId="5" fillId="0" borderId="33" xfId="2" applyNumberFormat="1" applyFont="1" applyBorder="1" applyAlignment="1">
      <alignment horizontal="left" wrapText="1"/>
    </xf>
    <xf numFmtId="3" fontId="5" fillId="0" borderId="34" xfId="2" applyNumberFormat="1" applyFont="1" applyBorder="1" applyAlignment="1">
      <alignment horizontal="left" wrapText="1"/>
    </xf>
    <xf numFmtId="3" fontId="5" fillId="0" borderId="52" xfId="2" applyNumberFormat="1" applyFont="1" applyBorder="1" applyAlignment="1">
      <alignment horizontal="left" wrapText="1"/>
    </xf>
    <xf numFmtId="3" fontId="5" fillId="0" borderId="51" xfId="2" applyNumberFormat="1" applyFont="1" applyBorder="1" applyAlignment="1">
      <alignment horizontal="right"/>
    </xf>
    <xf numFmtId="3" fontId="5" fillId="0" borderId="51" xfId="2" applyNumberFormat="1" applyFont="1" applyBorder="1" applyAlignment="1">
      <alignment horizontal="left" wrapText="1"/>
    </xf>
    <xf numFmtId="49" fontId="5" fillId="0" borderId="18" xfId="2" applyNumberFormat="1" applyFont="1" applyBorder="1" applyAlignment="1">
      <alignment horizontal="left" vertical="center" wrapText="1"/>
    </xf>
    <xf numFmtId="49" fontId="5" fillId="0" borderId="53" xfId="2" applyNumberFormat="1" applyFont="1" applyBorder="1" applyAlignment="1">
      <alignment horizontal="center" vertical="center" wrapText="1"/>
    </xf>
    <xf numFmtId="49" fontId="5" fillId="0" borderId="53" xfId="2" applyNumberFormat="1" applyFont="1" applyBorder="1" applyAlignment="1">
      <alignment wrapText="1"/>
    </xf>
    <xf numFmtId="164" fontId="5" fillId="0" borderId="56" xfId="2" applyNumberFormat="1" applyFont="1" applyBorder="1" applyAlignment="1">
      <alignment horizontal="center"/>
    </xf>
    <xf numFmtId="0" fontId="5" fillId="0" borderId="58" xfId="12" applyNumberFormat="1" applyFont="1" applyBorder="1" applyAlignment="1">
      <alignment horizontal="center"/>
    </xf>
    <xf numFmtId="0" fontId="5" fillId="0" borderId="56" xfId="2" applyNumberFormat="1" applyFont="1" applyBorder="1" applyAlignment="1">
      <alignment horizontal="center"/>
    </xf>
    <xf numFmtId="0" fontId="5" fillId="0" borderId="56" xfId="8" applyNumberFormat="1" applyFont="1" applyBorder="1" applyAlignment="1">
      <alignment horizontal="center"/>
    </xf>
    <xf numFmtId="0" fontId="5" fillId="2" borderId="56" xfId="8" applyNumberFormat="1" applyFont="1" applyFill="1" applyBorder="1" applyAlignment="1">
      <alignment horizontal="center"/>
    </xf>
    <xf numFmtId="0" fontId="5" fillId="0" borderId="56" xfId="0" applyNumberFormat="1" applyFont="1" applyBorder="1" applyAlignment="1">
      <alignment horizontal="center"/>
    </xf>
    <xf numFmtId="0" fontId="5" fillId="0" borderId="48" xfId="2" applyNumberFormat="1" applyFont="1" applyBorder="1" applyAlignment="1">
      <alignment horizontal="center"/>
    </xf>
    <xf numFmtId="3" fontId="5" fillId="0" borderId="48" xfId="0" applyNumberFormat="1" applyFont="1" applyBorder="1" applyAlignment="1">
      <alignment horizontal="center"/>
    </xf>
    <xf numFmtId="0" fontId="5" fillId="0" borderId="56" xfId="13" applyNumberFormat="1" applyFont="1" applyBorder="1" applyAlignment="1">
      <alignment horizontal="center"/>
    </xf>
    <xf numFmtId="1" fontId="5" fillId="0" borderId="56" xfId="2" applyNumberFormat="1" applyFont="1" applyBorder="1" applyAlignment="1">
      <alignment horizontal="center"/>
    </xf>
    <xf numFmtId="3" fontId="5" fillId="3" borderId="48" xfId="2" applyNumberFormat="1" applyFont="1" applyFill="1" applyBorder="1" applyAlignment="1">
      <alignment horizontal="center"/>
    </xf>
    <xf numFmtId="49" fontId="5" fillId="0" borderId="50" xfId="2" applyNumberFormat="1" applyFont="1" applyBorder="1" applyAlignment="1">
      <alignment horizontal="center" wrapText="1"/>
    </xf>
    <xf numFmtId="0" fontId="5" fillId="0" borderId="36" xfId="2" applyFont="1" applyBorder="1" applyAlignment="1">
      <alignment horizontal="center" vertical="center" wrapText="1"/>
    </xf>
    <xf numFmtId="0" fontId="5" fillId="0" borderId="36" xfId="2" applyFont="1" applyBorder="1" applyAlignment="1">
      <alignment horizontal="center" vertical="center"/>
    </xf>
    <xf numFmtId="0" fontId="5" fillId="0" borderId="49" xfId="2" applyFont="1" applyBorder="1" applyAlignment="1">
      <alignment horizontal="center"/>
    </xf>
    <xf numFmtId="49" fontId="5" fillId="0" borderId="50" xfId="2" applyNumberFormat="1" applyFont="1" applyBorder="1" applyAlignment="1">
      <alignment horizontal="center" vertical="center" wrapText="1"/>
    </xf>
    <xf numFmtId="0" fontId="5" fillId="0" borderId="55" xfId="2" applyFont="1" applyBorder="1" applyAlignment="1">
      <alignment wrapText="1"/>
    </xf>
    <xf numFmtId="49" fontId="5" fillId="0" borderId="50" xfId="8" applyNumberFormat="1" applyFont="1" applyBorder="1" applyAlignment="1">
      <alignment horizontal="left" wrapText="1"/>
    </xf>
    <xf numFmtId="49" fontId="5" fillId="0" borderId="50" xfId="8" applyNumberFormat="1" applyFont="1" applyBorder="1" applyAlignment="1">
      <alignment horizontal="center" wrapText="1"/>
    </xf>
    <xf numFmtId="0" fontId="5" fillId="0" borderId="50" xfId="2" applyFont="1" applyBorder="1" applyAlignment="1">
      <alignment vertical="center" wrapText="1"/>
    </xf>
    <xf numFmtId="49" fontId="5" fillId="0" borderId="50" xfId="2" applyNumberFormat="1" applyFont="1" applyBorder="1" applyAlignment="1">
      <alignment horizontal="center" vertical="center"/>
    </xf>
    <xf numFmtId="49" fontId="5" fillId="0" borderId="50" xfId="0" applyNumberFormat="1" applyFont="1" applyBorder="1" applyAlignment="1">
      <alignment horizontal="center" vertical="center"/>
    </xf>
    <xf numFmtId="49" fontId="5" fillId="0" borderId="50" xfId="0" applyNumberFormat="1" applyFont="1" applyBorder="1" applyAlignment="1">
      <alignment horizontal="center"/>
    </xf>
    <xf numFmtId="49" fontId="5" fillId="0" borderId="50" xfId="0" applyNumberFormat="1" applyFont="1" applyBorder="1" applyAlignment="1">
      <alignment horizontal="center" wrapText="1"/>
    </xf>
    <xf numFmtId="49" fontId="5" fillId="0" borderId="20" xfId="2" applyNumberFormat="1" applyFont="1" applyBorder="1" applyAlignment="1">
      <alignment horizontal="center" wrapText="1"/>
    </xf>
    <xf numFmtId="49" fontId="5" fillId="0" borderId="35" xfId="9" applyNumberFormat="1" applyFont="1" applyBorder="1" applyAlignment="1">
      <alignment horizontal="center" vertical="center"/>
    </xf>
    <xf numFmtId="49" fontId="5" fillId="0" borderId="32" xfId="9" applyNumberFormat="1" applyFont="1" applyBorder="1" applyAlignment="1">
      <alignment horizontal="center" vertical="center"/>
    </xf>
    <xf numFmtId="49" fontId="5" fillId="0" borderId="20" xfId="10" applyNumberFormat="1" applyFont="1" applyBorder="1" applyAlignment="1">
      <alignment horizontal="center" vertical="center" wrapText="1"/>
    </xf>
    <xf numFmtId="49" fontId="5" fillId="0" borderId="20" xfId="11" applyNumberFormat="1" applyFont="1" applyBorder="1" applyAlignment="1">
      <alignment horizontal="center" vertical="center" wrapText="1"/>
    </xf>
    <xf numFmtId="49" fontId="5" fillId="0" borderId="50" xfId="9" applyNumberFormat="1" applyFont="1" applyBorder="1" applyAlignment="1">
      <alignment horizontal="center" vertical="center"/>
    </xf>
    <xf numFmtId="49" fontId="5" fillId="0" borderId="50" xfId="2" applyNumberFormat="1" applyFont="1" applyBorder="1" applyAlignment="1">
      <alignment horizontal="left" wrapText="1"/>
    </xf>
    <xf numFmtId="0" fontId="5" fillId="0" borderId="61" xfId="2" applyFont="1" applyBorder="1" applyAlignment="1">
      <alignment horizontal="center"/>
    </xf>
    <xf numFmtId="0" fontId="5" fillId="0" borderId="7" xfId="2" applyFont="1" applyBorder="1" applyAlignment="1">
      <alignment horizontal="center" vertical="center" wrapText="1"/>
    </xf>
    <xf numFmtId="0" fontId="14" fillId="0" borderId="0" xfId="0" applyFont="1" applyAlignment="1">
      <alignment horizontal="left" vertical="justify"/>
    </xf>
    <xf numFmtId="49" fontId="5" fillId="0" borderId="55" xfId="8" applyNumberFormat="1" applyFont="1" applyBorder="1" applyAlignment="1">
      <alignment horizontal="center" wrapText="1"/>
    </xf>
    <xf numFmtId="0" fontId="14" fillId="0" borderId="24" xfId="0" applyFont="1" applyBorder="1"/>
    <xf numFmtId="0" fontId="14" fillId="0" borderId="20" xfId="0" applyFont="1" applyBorder="1"/>
    <xf numFmtId="0" fontId="14" fillId="0" borderId="8" xfId="0" applyFont="1" applyFill="1" applyBorder="1"/>
    <xf numFmtId="0" fontId="14" fillId="0" borderId="4" xfId="0" applyFont="1" applyFill="1" applyBorder="1"/>
    <xf numFmtId="0" fontId="14" fillId="0" borderId="4" xfId="0" applyFont="1" applyFill="1" applyBorder="1" applyAlignment="1">
      <alignment wrapText="1"/>
    </xf>
    <xf numFmtId="0" fontId="14" fillId="0" borderId="8" xfId="0" applyFont="1" applyBorder="1"/>
    <xf numFmtId="0" fontId="14" fillId="0" borderId="4" xfId="0" applyFont="1" applyBorder="1"/>
    <xf numFmtId="0" fontId="14" fillId="0" borderId="4" xfId="0" applyFont="1" applyBorder="1" applyAlignment="1">
      <alignment wrapText="1"/>
    </xf>
    <xf numFmtId="0" fontId="14" fillId="0" borderId="20" xfId="0" applyFont="1" applyBorder="1" applyAlignment="1">
      <alignment wrapText="1"/>
    </xf>
    <xf numFmtId="0" fontId="14" fillId="0" borderId="18" xfId="0" applyFont="1" applyBorder="1"/>
    <xf numFmtId="0" fontId="14" fillId="0" borderId="6" xfId="0" applyFont="1" applyBorder="1"/>
    <xf numFmtId="0" fontId="14" fillId="0" borderId="6" xfId="0" applyFont="1" applyBorder="1" applyAlignment="1">
      <alignment wrapText="1"/>
    </xf>
    <xf numFmtId="49" fontId="5" fillId="0" borderId="20" xfId="0" applyNumberFormat="1" applyFont="1" applyBorder="1" applyAlignment="1">
      <alignment horizontal="center" vertical="center" wrapText="1"/>
    </xf>
    <xf numFmtId="0" fontId="14" fillId="0" borderId="46" xfId="0" applyFont="1" applyFill="1" applyBorder="1" applyAlignment="1">
      <alignment wrapText="1"/>
    </xf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wrapText="1"/>
    </xf>
    <xf numFmtId="4" fontId="5" fillId="3" borderId="2" xfId="2" applyNumberFormat="1" applyFont="1" applyFill="1" applyBorder="1" applyAlignment="1">
      <alignment horizontal="right"/>
    </xf>
    <xf numFmtId="4" fontId="5" fillId="0" borderId="4" xfId="0" applyNumberFormat="1" applyFont="1" applyBorder="1" applyAlignment="1">
      <alignment horizontal="right"/>
    </xf>
    <xf numFmtId="4" fontId="5" fillId="0" borderId="4" xfId="2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4" fontId="5" fillId="0" borderId="10" xfId="2" applyNumberFormat="1" applyFont="1" applyBorder="1" applyAlignment="1">
      <alignment horizontal="right"/>
    </xf>
    <xf numFmtId="4" fontId="5" fillId="0" borderId="50" xfId="2" applyNumberFormat="1" applyFont="1" applyBorder="1" applyAlignment="1">
      <alignment horizontal="right"/>
    </xf>
    <xf numFmtId="164" fontId="5" fillId="0" borderId="55" xfId="2" applyNumberFormat="1" applyFont="1" applyBorder="1" applyAlignment="1">
      <alignment horizontal="right"/>
    </xf>
    <xf numFmtId="4" fontId="5" fillId="0" borderId="6" xfId="2" applyNumberFormat="1" applyFont="1" applyBorder="1" applyAlignment="1">
      <alignment horizontal="right"/>
    </xf>
    <xf numFmtId="4" fontId="4" fillId="4" borderId="5" xfId="2" applyNumberFormat="1" applyFont="1" applyFill="1" applyBorder="1" applyAlignment="1">
      <alignment horizontal="right"/>
    </xf>
    <xf numFmtId="4" fontId="5" fillId="0" borderId="3" xfId="2" applyNumberFormat="1" applyFont="1" applyBorder="1" applyAlignment="1">
      <alignment horizontal="right"/>
    </xf>
    <xf numFmtId="4" fontId="5" fillId="0" borderId="20" xfId="2" applyNumberFormat="1" applyFont="1" applyBorder="1" applyAlignment="1">
      <alignment horizontal="right"/>
    </xf>
    <xf numFmtId="3" fontId="5" fillId="0" borderId="57" xfId="12" applyNumberFormat="1" applyFont="1" applyBorder="1" applyAlignment="1">
      <alignment horizontal="right"/>
    </xf>
    <xf numFmtId="0" fontId="14" fillId="0" borderId="0" xfId="0" applyFont="1" applyAlignment="1">
      <alignment horizontal="right"/>
    </xf>
    <xf numFmtId="3" fontId="5" fillId="0" borderId="55" xfId="2" applyNumberFormat="1" applyFont="1" applyBorder="1" applyAlignment="1">
      <alignment horizontal="right"/>
    </xf>
    <xf numFmtId="167" fontId="24" fillId="0" borderId="59" xfId="2" applyNumberFormat="1" applyFont="1" applyBorder="1" applyAlignment="1">
      <alignment horizontal="right"/>
    </xf>
    <xf numFmtId="3" fontId="5" fillId="0" borderId="55" xfId="8" applyNumberFormat="1" applyFont="1" applyBorder="1" applyAlignment="1">
      <alignment horizontal="right"/>
    </xf>
    <xf numFmtId="3" fontId="5" fillId="2" borderId="55" xfId="8" applyNumberFormat="1" applyFont="1" applyFill="1" applyBorder="1" applyAlignment="1">
      <alignment horizontal="right"/>
    </xf>
    <xf numFmtId="3" fontId="5" fillId="0" borderId="55" xfId="0" applyNumberFormat="1" applyFont="1" applyBorder="1" applyAlignment="1">
      <alignment horizontal="right"/>
    </xf>
    <xf numFmtId="3" fontId="5" fillId="0" borderId="50" xfId="2" applyNumberFormat="1" applyFont="1" applyBorder="1" applyAlignment="1">
      <alignment horizontal="right"/>
    </xf>
    <xf numFmtId="3" fontId="5" fillId="0" borderId="50" xfId="0" applyNumberFormat="1" applyFont="1" applyBorder="1" applyAlignment="1">
      <alignment horizontal="right"/>
    </xf>
    <xf numFmtId="3" fontId="5" fillId="0" borderId="55" xfId="13" applyNumberFormat="1" applyFont="1" applyBorder="1" applyAlignment="1">
      <alignment horizontal="right"/>
    </xf>
    <xf numFmtId="3" fontId="5" fillId="0" borderId="48" xfId="8" applyNumberFormat="1" applyFont="1" applyBorder="1" applyAlignment="1">
      <alignment horizontal="right"/>
    </xf>
    <xf numFmtId="4" fontId="20" fillId="5" borderId="5" xfId="2" applyNumberFormat="1" applyFont="1" applyFill="1" applyBorder="1" applyAlignment="1">
      <alignment horizontal="right"/>
    </xf>
    <xf numFmtId="4" fontId="10" fillId="4" borderId="5" xfId="2" applyNumberFormat="1" applyFont="1" applyFill="1" applyBorder="1" applyAlignment="1">
      <alignment horizontal="right"/>
    </xf>
    <xf numFmtId="0" fontId="14" fillId="0" borderId="27" xfId="0" applyFont="1" applyBorder="1"/>
    <xf numFmtId="0" fontId="14" fillId="0" borderId="27" xfId="0" applyFont="1" applyFill="1" applyBorder="1" applyAlignment="1">
      <alignment wrapText="1"/>
    </xf>
    <xf numFmtId="0" fontId="5" fillId="0" borderId="64" xfId="2" applyFont="1" applyBorder="1" applyAlignment="1">
      <alignment horizontal="center" vertical="center" wrapText="1"/>
    </xf>
    <xf numFmtId="49" fontId="5" fillId="0" borderId="2" xfId="2" applyNumberFormat="1" applyFont="1" applyBorder="1" applyAlignment="1">
      <alignment horizontal="center" vertical="center" wrapText="1"/>
    </xf>
    <xf numFmtId="0" fontId="5" fillId="0" borderId="2" xfId="2" applyFont="1" applyBorder="1" applyAlignment="1">
      <alignment vertical="center" wrapText="1"/>
    </xf>
    <xf numFmtId="4" fontId="5" fillId="0" borderId="7" xfId="1" applyNumberFormat="1" applyFont="1" applyBorder="1" applyAlignment="1">
      <alignment horizontal="right"/>
    </xf>
    <xf numFmtId="4" fontId="5" fillId="0" borderId="3" xfId="1" applyNumberFormat="1" applyFont="1" applyBorder="1" applyAlignment="1">
      <alignment horizontal="right"/>
    </xf>
    <xf numFmtId="4" fontId="5" fillId="0" borderId="4" xfId="1" applyNumberFormat="1" applyFont="1" applyBorder="1" applyAlignment="1">
      <alignment horizontal="right"/>
    </xf>
    <xf numFmtId="4" fontId="5" fillId="0" borderId="50" xfId="1" applyNumberFormat="1" applyFont="1" applyBorder="1" applyAlignment="1">
      <alignment horizontal="right"/>
    </xf>
    <xf numFmtId="4" fontId="5" fillId="0" borderId="7" xfId="1" applyNumberFormat="1" applyFont="1" applyBorder="1" applyAlignment="1"/>
    <xf numFmtId="4" fontId="5" fillId="0" borderId="3" xfId="1" applyNumberFormat="1" applyFont="1" applyBorder="1" applyAlignment="1"/>
    <xf numFmtId="4" fontId="5" fillId="0" borderId="4" xfId="1" applyNumberFormat="1" applyFont="1" applyBorder="1" applyAlignment="1"/>
    <xf numFmtId="4" fontId="14" fillId="0" borderId="4" xfId="0" applyNumberFormat="1" applyFont="1" applyBorder="1" applyAlignment="1"/>
    <xf numFmtId="4" fontId="14" fillId="0" borderId="4" xfId="0" applyNumberFormat="1" applyFont="1" applyFill="1" applyBorder="1" applyAlignment="1"/>
    <xf numFmtId="4" fontId="5" fillId="0" borderId="50" xfId="1" applyNumberFormat="1" applyFont="1" applyBorder="1" applyAlignment="1"/>
    <xf numFmtId="4" fontId="5" fillId="0" borderId="53" xfId="1" applyNumberFormat="1" applyFont="1" applyBorder="1" applyAlignment="1"/>
    <xf numFmtId="4" fontId="14" fillId="0" borderId="2" xfId="1" applyNumberFormat="1" applyFont="1" applyBorder="1" applyAlignment="1">
      <alignment vertical="center"/>
    </xf>
    <xf numFmtId="4" fontId="4" fillId="4" borderId="5" xfId="1" applyNumberFormat="1" applyFont="1" applyFill="1" applyBorder="1" applyAlignment="1"/>
    <xf numFmtId="4" fontId="5" fillId="0" borderId="20" xfId="0" applyNumberFormat="1" applyFont="1" applyBorder="1" applyAlignment="1">
      <alignment vertical="center"/>
    </xf>
    <xf numFmtId="4" fontId="5" fillId="0" borderId="50" xfId="1" applyNumberFormat="1" applyFont="1" applyBorder="1" applyAlignment="1">
      <alignment vertical="center"/>
    </xf>
    <xf numFmtId="4" fontId="5" fillId="0" borderId="50" xfId="0" applyNumberFormat="1" applyFont="1" applyBorder="1" applyAlignment="1">
      <alignment vertical="center"/>
    </xf>
    <xf numFmtId="4" fontId="5" fillId="0" borderId="50" xfId="0" applyNumberFormat="1" applyFont="1" applyBorder="1" applyAlignment="1"/>
    <xf numFmtId="4" fontId="5" fillId="0" borderId="20" xfId="1" applyNumberFormat="1" applyFont="1" applyBorder="1" applyAlignment="1"/>
    <xf numFmtId="4" fontId="5" fillId="0" borderId="7" xfId="1" applyNumberFormat="1" applyFont="1" applyBorder="1" applyAlignment="1">
      <alignment vertical="center"/>
    </xf>
    <xf numFmtId="4" fontId="5" fillId="0" borderId="20" xfId="1" applyNumberFormat="1" applyFont="1" applyBorder="1" applyAlignment="1">
      <alignment vertical="center"/>
    </xf>
    <xf numFmtId="4" fontId="4" fillId="4" borderId="36" xfId="1" applyNumberFormat="1" applyFont="1" applyFill="1" applyBorder="1" applyAlignment="1">
      <alignment vertical="center"/>
    </xf>
    <xf numFmtId="4" fontId="16" fillId="5" borderId="39" xfId="1" applyNumberFormat="1" applyFont="1" applyFill="1" applyBorder="1" applyAlignment="1">
      <alignment vertical="center"/>
    </xf>
    <xf numFmtId="4" fontId="5" fillId="0" borderId="34" xfId="1" applyNumberFormat="1" applyFont="1" applyBorder="1" applyAlignment="1">
      <alignment horizontal="right"/>
    </xf>
    <xf numFmtId="4" fontId="5" fillId="0" borderId="51" xfId="1" applyNumberFormat="1" applyFont="1" applyBorder="1" applyAlignment="1">
      <alignment horizontal="right"/>
    </xf>
    <xf numFmtId="4" fontId="5" fillId="0" borderId="54" xfId="1" applyNumberFormat="1" applyFont="1" applyBorder="1" applyAlignment="1">
      <alignment horizontal="right"/>
    </xf>
    <xf numFmtId="4" fontId="14" fillId="0" borderId="4" xfId="0" applyNumberFormat="1" applyFont="1" applyBorder="1" applyAlignment="1">
      <alignment horizontal="right"/>
    </xf>
    <xf numFmtId="4" fontId="14" fillId="0" borderId="4" xfId="0" applyNumberFormat="1" applyFont="1" applyFill="1" applyBorder="1" applyAlignment="1">
      <alignment horizontal="right"/>
    </xf>
    <xf numFmtId="4" fontId="14" fillId="0" borderId="2" xfId="1" applyNumberFormat="1" applyFont="1" applyBorder="1" applyAlignment="1">
      <alignment horizontal="right" vertical="center"/>
    </xf>
    <xf numFmtId="4" fontId="4" fillId="4" borderId="14" xfId="1" applyNumberFormat="1" applyFont="1" applyFill="1" applyBorder="1" applyAlignment="1">
      <alignment horizontal="right"/>
    </xf>
    <xf numFmtId="4" fontId="5" fillId="0" borderId="20" xfId="1" applyNumberFormat="1" applyFont="1" applyBorder="1" applyAlignment="1">
      <alignment horizontal="right" vertical="center"/>
    </xf>
    <xf numFmtId="4" fontId="5" fillId="0" borderId="50" xfId="1" applyNumberFormat="1" applyFont="1" applyBorder="1" applyAlignment="1">
      <alignment horizontal="right" vertical="center"/>
    </xf>
    <xf numFmtId="4" fontId="5" fillId="0" borderId="48" xfId="0" applyNumberFormat="1" applyFont="1" applyBorder="1" applyAlignment="1">
      <alignment horizontal="right"/>
    </xf>
    <xf numFmtId="4" fontId="5" fillId="0" borderId="51" xfId="0" applyNumberFormat="1" applyFont="1" applyBorder="1" applyAlignment="1">
      <alignment horizontal="right"/>
    </xf>
    <xf numFmtId="4" fontId="5" fillId="0" borderId="20" xfId="1" applyNumberFormat="1" applyFont="1" applyBorder="1" applyAlignment="1">
      <alignment horizontal="right"/>
    </xf>
    <xf numFmtId="4" fontId="5" fillId="0" borderId="7" xfId="1" applyNumberFormat="1" applyFont="1" applyBorder="1" applyAlignment="1">
      <alignment horizontal="right" vertical="center"/>
    </xf>
    <xf numFmtId="4" fontId="4" fillId="4" borderId="36" xfId="1" applyNumberFormat="1" applyFont="1" applyFill="1" applyBorder="1" applyAlignment="1">
      <alignment horizontal="right" vertical="center"/>
    </xf>
    <xf numFmtId="4" fontId="16" fillId="5" borderId="42" xfId="1" applyNumberFormat="1" applyFont="1" applyFill="1" applyBorder="1" applyAlignment="1">
      <alignment horizontal="right" vertical="center"/>
    </xf>
    <xf numFmtId="4" fontId="14" fillId="0" borderId="63" xfId="1" applyNumberFormat="1" applyFont="1" applyBorder="1" applyAlignment="1">
      <alignment horizontal="right" vertical="center"/>
    </xf>
    <xf numFmtId="4" fontId="4" fillId="4" borderId="22" xfId="1" applyNumberFormat="1" applyFont="1" applyFill="1" applyBorder="1" applyAlignment="1">
      <alignment horizontal="right"/>
    </xf>
    <xf numFmtId="4" fontId="4" fillId="4" borderId="23" xfId="1" applyNumberFormat="1" applyFont="1" applyFill="1" applyBorder="1" applyAlignment="1">
      <alignment horizontal="right" vertical="center"/>
    </xf>
    <xf numFmtId="4" fontId="16" fillId="5" borderId="40" xfId="1" applyNumberFormat="1" applyFont="1" applyFill="1" applyBorder="1" applyAlignment="1">
      <alignment horizontal="right" vertical="center"/>
    </xf>
    <xf numFmtId="4" fontId="5" fillId="0" borderId="2" xfId="1" applyNumberFormat="1" applyFont="1" applyBorder="1" applyAlignment="1"/>
    <xf numFmtId="4" fontId="17" fillId="4" borderId="1" xfId="1" applyNumberFormat="1" applyFont="1" applyFill="1" applyBorder="1" applyAlignment="1"/>
    <xf numFmtId="4" fontId="17" fillId="0" borderId="20" xfId="1" applyNumberFormat="1" applyFont="1" applyFill="1" applyBorder="1" applyAlignment="1">
      <alignment vertical="center"/>
    </xf>
    <xf numFmtId="4" fontId="5" fillId="0" borderId="51" xfId="2" applyNumberFormat="1" applyFont="1" applyBorder="1" applyAlignment="1"/>
    <xf numFmtId="4" fontId="5" fillId="0" borderId="60" xfId="1" applyNumberFormat="1" applyFont="1" applyBorder="1" applyAlignment="1">
      <alignment vertical="center"/>
    </xf>
    <xf numFmtId="4" fontId="5" fillId="0" borderId="60" xfId="1" applyNumberFormat="1" applyFont="1" applyBorder="1" applyAlignment="1"/>
    <xf numFmtId="4" fontId="5" fillId="0" borderId="17" xfId="1" applyNumberFormat="1" applyFont="1" applyBorder="1" applyAlignment="1">
      <alignment vertical="center"/>
    </xf>
    <xf numFmtId="4" fontId="18" fillId="4" borderId="39" xfId="1" applyNumberFormat="1" applyFont="1" applyFill="1" applyBorder="1" applyAlignment="1">
      <alignment vertical="center"/>
    </xf>
    <xf numFmtId="4" fontId="19" fillId="5" borderId="41" xfId="1" applyNumberFormat="1" applyFont="1" applyFill="1" applyBorder="1" applyAlignment="1">
      <alignment vertical="center"/>
    </xf>
    <xf numFmtId="4" fontId="5" fillId="0" borderId="60" xfId="1" applyNumberFormat="1" applyFont="1" applyBorder="1" applyAlignment="1">
      <alignment horizontal="right" vertical="center"/>
    </xf>
    <xf numFmtId="4" fontId="14" fillId="0" borderId="35" xfId="1" applyNumberFormat="1" applyFont="1" applyBorder="1" applyAlignment="1"/>
    <xf numFmtId="4" fontId="14" fillId="0" borderId="4" xfId="1" applyNumberFormat="1" applyFont="1" applyFill="1" applyBorder="1" applyAlignment="1"/>
    <xf numFmtId="4" fontId="14" fillId="0" borderId="4" xfId="1" applyNumberFormat="1" applyFont="1" applyBorder="1" applyAlignment="1"/>
    <xf numFmtId="4" fontId="14" fillId="0" borderId="26" xfId="1" applyNumberFormat="1" applyFont="1" applyBorder="1" applyAlignment="1"/>
    <xf numFmtId="4" fontId="14" fillId="0" borderId="7" xfId="1" applyNumberFormat="1" applyFont="1" applyBorder="1" applyAlignment="1">
      <alignment vertical="center"/>
    </xf>
    <xf numFmtId="4" fontId="4" fillId="4" borderId="38" xfId="1" applyNumberFormat="1" applyFont="1" applyFill="1" applyBorder="1" applyAlignment="1"/>
    <xf numFmtId="4" fontId="5" fillId="0" borderId="7" xfId="11" applyNumberFormat="1" applyFont="1" applyBorder="1" applyAlignment="1">
      <alignment vertical="center"/>
    </xf>
    <xf numFmtId="4" fontId="5" fillId="0" borderId="55" xfId="1" applyNumberFormat="1" applyFont="1" applyBorder="1" applyAlignment="1"/>
    <xf numFmtId="168" fontId="5" fillId="0" borderId="7" xfId="1" applyNumberFormat="1" applyFont="1" applyBorder="1" applyAlignment="1">
      <alignment horizontal="right"/>
    </xf>
    <xf numFmtId="168" fontId="5" fillId="0" borderId="50" xfId="1" applyNumberFormat="1" applyFont="1" applyBorder="1" applyAlignment="1">
      <alignment horizontal="right"/>
    </xf>
    <xf numFmtId="168" fontId="5" fillId="0" borderId="4" xfId="1" applyNumberFormat="1" applyFont="1" applyFill="1" applyBorder="1" applyAlignment="1">
      <alignment horizontal="right"/>
    </xf>
    <xf numFmtId="168" fontId="17" fillId="4" borderId="1" xfId="1" applyNumberFormat="1" applyFont="1" applyFill="1" applyBorder="1" applyAlignment="1">
      <alignment horizontal="right"/>
    </xf>
    <xf numFmtId="168" fontId="14" fillId="0" borderId="7" xfId="1" applyNumberFormat="1" applyFont="1" applyBorder="1" applyAlignment="1">
      <alignment horizontal="right"/>
    </xf>
    <xf numFmtId="168" fontId="14" fillId="0" borderId="4" xfId="1" applyNumberFormat="1" applyFont="1" applyFill="1" applyBorder="1" applyAlignment="1">
      <alignment horizontal="right"/>
    </xf>
    <xf numFmtId="168" fontId="14" fillId="0" borderId="4" xfId="1" applyNumberFormat="1" applyFont="1" applyBorder="1" applyAlignment="1">
      <alignment horizontal="right"/>
    </xf>
    <xf numFmtId="168" fontId="14" fillId="0" borderId="20" xfId="1" applyNumberFormat="1" applyFont="1" applyBorder="1" applyAlignment="1">
      <alignment horizontal="right"/>
    </xf>
    <xf numFmtId="168" fontId="14" fillId="0" borderId="6" xfId="1" applyNumberFormat="1" applyFont="1" applyBorder="1" applyAlignment="1">
      <alignment horizontal="right"/>
    </xf>
    <xf numFmtId="168" fontId="14" fillId="0" borderId="0" xfId="1" applyNumberFormat="1" applyFont="1" applyAlignment="1">
      <alignment horizontal="right"/>
    </xf>
    <xf numFmtId="168" fontId="14" fillId="0" borderId="7" xfId="1" applyNumberFormat="1" applyFont="1" applyBorder="1" applyAlignment="1">
      <alignment horizontal="right" vertical="center"/>
    </xf>
    <xf numFmtId="168" fontId="14" fillId="0" borderId="34" xfId="1" applyNumberFormat="1" applyFont="1" applyBorder="1" applyAlignment="1">
      <alignment horizontal="right" vertical="center"/>
    </xf>
    <xf numFmtId="168" fontId="4" fillId="4" borderId="29" xfId="1" applyNumberFormat="1" applyFont="1" applyFill="1" applyBorder="1" applyAlignment="1">
      <alignment horizontal="right"/>
    </xf>
    <xf numFmtId="168" fontId="4" fillId="4" borderId="11" xfId="1" applyNumberFormat="1" applyFont="1" applyFill="1" applyBorder="1" applyAlignment="1">
      <alignment horizontal="right"/>
    </xf>
    <xf numFmtId="168" fontId="5" fillId="0" borderId="50" xfId="1" applyNumberFormat="1" applyFont="1" applyBorder="1" applyAlignment="1">
      <alignment horizontal="right" vertical="center"/>
    </xf>
    <xf numFmtId="168" fontId="5" fillId="0" borderId="60" xfId="1" applyNumberFormat="1" applyFont="1" applyBorder="1" applyAlignment="1">
      <alignment horizontal="right" vertical="center"/>
    </xf>
    <xf numFmtId="168" fontId="5" fillId="0" borderId="7" xfId="1" applyNumberFormat="1" applyFont="1" applyBorder="1" applyAlignment="1">
      <alignment horizontal="right" vertical="center"/>
    </xf>
    <xf numFmtId="168" fontId="5" fillId="0" borderId="2" xfId="1" applyNumberFormat="1" applyFont="1" applyBorder="1" applyAlignment="1">
      <alignment horizontal="right" vertical="center"/>
    </xf>
    <xf numFmtId="168" fontId="5" fillId="0" borderId="20" xfId="1" applyNumberFormat="1" applyFont="1" applyBorder="1" applyAlignment="1">
      <alignment horizontal="right" vertical="center"/>
    </xf>
    <xf numFmtId="168" fontId="5" fillId="0" borderId="55" xfId="1" applyNumberFormat="1" applyFont="1" applyBorder="1" applyAlignment="1">
      <alignment horizontal="right"/>
    </xf>
    <xf numFmtId="168" fontId="4" fillId="4" borderId="36" xfId="1" applyNumberFormat="1" applyFont="1" applyFill="1" applyBorder="1" applyAlignment="1">
      <alignment horizontal="right" vertical="center"/>
    </xf>
    <xf numFmtId="168" fontId="4" fillId="4" borderId="23" xfId="1" applyNumberFormat="1" applyFont="1" applyFill="1" applyBorder="1" applyAlignment="1">
      <alignment horizontal="right" vertical="center"/>
    </xf>
    <xf numFmtId="168" fontId="25" fillId="4" borderId="39" xfId="1" applyNumberFormat="1" applyFont="1" applyFill="1" applyBorder="1" applyAlignment="1">
      <alignment horizontal="right" vertical="center"/>
    </xf>
    <xf numFmtId="168" fontId="16" fillId="5" borderId="42" xfId="1" applyNumberFormat="1" applyFont="1" applyFill="1" applyBorder="1" applyAlignment="1">
      <alignment horizontal="right" vertical="center"/>
    </xf>
    <xf numFmtId="168" fontId="16" fillId="5" borderId="40" xfId="1" applyNumberFormat="1" applyFont="1" applyFill="1" applyBorder="1" applyAlignment="1">
      <alignment horizontal="right" vertical="center"/>
    </xf>
    <xf numFmtId="168" fontId="19" fillId="5" borderId="41" xfId="1" applyNumberFormat="1" applyFont="1" applyFill="1" applyBorder="1" applyAlignment="1">
      <alignment horizontal="right" vertical="center"/>
    </xf>
    <xf numFmtId="4" fontId="5" fillId="0" borderId="4" xfId="1" applyNumberFormat="1" applyFont="1" applyFill="1" applyBorder="1" applyAlignment="1">
      <alignment horizontal="right"/>
    </xf>
    <xf numFmtId="4" fontId="23" fillId="4" borderId="1" xfId="1" applyNumberFormat="1" applyFont="1" applyFill="1" applyBorder="1" applyAlignment="1">
      <alignment horizontal="right"/>
    </xf>
    <xf numFmtId="4" fontId="14" fillId="0" borderId="2" xfId="1" applyNumberFormat="1" applyFont="1" applyFill="1" applyBorder="1" applyAlignment="1">
      <alignment horizontal="right"/>
    </xf>
    <xf numFmtId="4" fontId="14" fillId="0" borderId="0" xfId="0" applyNumberFormat="1" applyFont="1" applyFill="1" applyAlignment="1">
      <alignment horizontal="right"/>
    </xf>
    <xf numFmtId="4" fontId="4" fillId="4" borderId="38" xfId="1" applyNumberFormat="1" applyFont="1" applyFill="1" applyBorder="1" applyAlignment="1">
      <alignment horizontal="right"/>
    </xf>
    <xf numFmtId="4" fontId="4" fillId="4" borderId="29" xfId="1" applyNumberFormat="1" applyFont="1" applyFill="1" applyBorder="1" applyAlignment="1">
      <alignment horizontal="right"/>
    </xf>
    <xf numFmtId="4" fontId="4" fillId="4" borderId="11" xfId="1" applyNumberFormat="1" applyFont="1" applyFill="1" applyBorder="1" applyAlignment="1">
      <alignment horizontal="right"/>
    </xf>
    <xf numFmtId="0" fontId="6" fillId="4" borderId="21" xfId="2" applyFont="1" applyFill="1" applyBorder="1" applyAlignment="1">
      <alignment horizontal="center"/>
    </xf>
    <xf numFmtId="0" fontId="7" fillId="4" borderId="14" xfId="2" applyFont="1" applyFill="1" applyBorder="1" applyAlignment="1">
      <alignment horizontal="center"/>
    </xf>
    <xf numFmtId="0" fontId="11" fillId="5" borderId="28" xfId="2" applyFont="1" applyFill="1" applyBorder="1" applyAlignment="1">
      <alignment horizontal="center"/>
    </xf>
    <xf numFmtId="0" fontId="12" fillId="5" borderId="29" xfId="2" applyFont="1" applyFill="1" applyBorder="1" applyAlignment="1">
      <alignment horizontal="center"/>
    </xf>
    <xf numFmtId="0" fontId="8" fillId="0" borderId="0" xfId="2" applyFont="1" applyAlignment="1">
      <alignment horizontal="center"/>
    </xf>
    <xf numFmtId="0" fontId="8" fillId="0" borderId="0" xfId="2" applyFont="1" applyAlignment="1">
      <alignment horizontal="right" vertical="top"/>
    </xf>
    <xf numFmtId="0" fontId="2" fillId="0" borderId="0" xfId="2" applyAlignment="1">
      <alignment horizontal="right" vertical="top"/>
    </xf>
    <xf numFmtId="49" fontId="3" fillId="0" borderId="0" xfId="2" applyNumberFormat="1" applyFont="1" applyAlignment="1">
      <alignment horizontal="center"/>
    </xf>
    <xf numFmtId="0" fontId="6" fillId="0" borderId="11" xfId="2" applyFont="1" applyBorder="1" applyAlignment="1">
      <alignment horizontal="center"/>
    </xf>
    <xf numFmtId="0" fontId="2" fillId="0" borderId="0" xfId="2" applyBorder="1" applyAlignment="1">
      <alignment horizontal="right"/>
    </xf>
    <xf numFmtId="0" fontId="13" fillId="0" borderId="0" xfId="2" applyFont="1" applyBorder="1" applyAlignment="1">
      <alignment horizontal="center"/>
    </xf>
    <xf numFmtId="0" fontId="11" fillId="5" borderId="21" xfId="2" applyFont="1" applyFill="1" applyBorder="1" applyAlignment="1">
      <alignment horizontal="center"/>
    </xf>
    <xf numFmtId="0" fontId="11" fillId="5" borderId="22" xfId="2" applyFont="1" applyFill="1" applyBorder="1" applyAlignment="1">
      <alignment horizontal="center"/>
    </xf>
    <xf numFmtId="49" fontId="3" fillId="0" borderId="0" xfId="2" applyNumberFormat="1" applyFont="1" applyBorder="1" applyAlignment="1">
      <alignment horizontal="center"/>
    </xf>
    <xf numFmtId="0" fontId="6" fillId="4" borderId="21" xfId="2" applyFont="1" applyFill="1" applyBorder="1" applyAlignment="1">
      <alignment horizontal="right"/>
    </xf>
    <xf numFmtId="0" fontId="6" fillId="4" borderId="22" xfId="2" applyFont="1" applyFill="1" applyBorder="1" applyAlignment="1">
      <alignment horizontal="right"/>
    </xf>
    <xf numFmtId="0" fontId="6" fillId="4" borderId="14" xfId="2" applyFont="1" applyFill="1" applyBorder="1" applyAlignment="1">
      <alignment horizontal="right"/>
    </xf>
    <xf numFmtId="0" fontId="5" fillId="0" borderId="36" xfId="2" applyFont="1" applyBorder="1" applyAlignment="1">
      <alignment horizontal="center" vertical="center" wrapText="1"/>
    </xf>
    <xf numFmtId="0" fontId="5" fillId="0" borderId="16" xfId="2" applyFont="1" applyBorder="1" applyAlignment="1">
      <alignment horizontal="center" vertical="center" wrapText="1"/>
    </xf>
    <xf numFmtId="0" fontId="5" fillId="0" borderId="36" xfId="2" applyFont="1" applyBorder="1" applyAlignment="1">
      <alignment horizontal="center" vertical="center"/>
    </xf>
    <xf numFmtId="0" fontId="5" fillId="0" borderId="37" xfId="2" applyFont="1" applyBorder="1" applyAlignment="1">
      <alignment horizontal="center" vertical="center"/>
    </xf>
    <xf numFmtId="0" fontId="5" fillId="0" borderId="37" xfId="2" applyFont="1" applyBorder="1" applyAlignment="1">
      <alignment horizontal="center" vertical="center" wrapText="1"/>
    </xf>
    <xf numFmtId="43" fontId="16" fillId="6" borderId="43" xfId="1" applyFont="1" applyFill="1" applyBorder="1" applyAlignment="1">
      <alignment horizontal="center" vertical="center"/>
    </xf>
    <xf numFmtId="43" fontId="16" fillId="6" borderId="44" xfId="1" applyFont="1" applyFill="1" applyBorder="1" applyAlignment="1">
      <alignment horizontal="center" vertical="center"/>
    </xf>
    <xf numFmtId="0" fontId="5" fillId="0" borderId="23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38" xfId="2" applyFont="1" applyBorder="1" applyAlignment="1">
      <alignment horizontal="center" vertical="center" wrapText="1"/>
    </xf>
    <xf numFmtId="0" fontId="5" fillId="0" borderId="38" xfId="2" applyFont="1" applyBorder="1" applyAlignment="1">
      <alignment horizontal="center" vertical="center"/>
    </xf>
    <xf numFmtId="0" fontId="5" fillId="0" borderId="23" xfId="2" applyFont="1" applyBorder="1" applyAlignment="1">
      <alignment horizontal="center" vertical="center" wrapText="1"/>
    </xf>
    <xf numFmtId="0" fontId="5" fillId="0" borderId="65" xfId="2" applyFont="1" applyBorder="1" applyAlignment="1">
      <alignment horizontal="left"/>
    </xf>
    <xf numFmtId="0" fontId="5" fillId="0" borderId="66" xfId="2" applyFont="1" applyBorder="1" applyAlignment="1">
      <alignment horizontal="left"/>
    </xf>
    <xf numFmtId="0" fontId="5" fillId="0" borderId="48" xfId="2" applyFont="1" applyBorder="1" applyAlignment="1">
      <alignment horizontal="left"/>
    </xf>
    <xf numFmtId="0" fontId="5" fillId="0" borderId="30" xfId="2" applyFont="1" applyBorder="1" applyAlignment="1">
      <alignment horizontal="center"/>
    </xf>
    <xf numFmtId="0" fontId="5" fillId="0" borderId="48" xfId="2" applyFont="1" applyBorder="1" applyAlignment="1">
      <alignment horizontal="center"/>
    </xf>
    <xf numFmtId="0" fontId="5" fillId="0" borderId="67" xfId="2" applyFont="1" applyFill="1" applyBorder="1" applyAlignment="1">
      <alignment horizontal="center"/>
    </xf>
    <xf numFmtId="0" fontId="5" fillId="0" borderId="68" xfId="2" applyFont="1" applyFill="1" applyBorder="1" applyAlignment="1">
      <alignment horizontal="center"/>
    </xf>
    <xf numFmtId="0" fontId="5" fillId="0" borderId="69" xfId="2" applyNumberFormat="1" applyFont="1" applyBorder="1" applyAlignment="1">
      <alignment horizontal="center"/>
    </xf>
    <xf numFmtId="0" fontId="5" fillId="0" borderId="70" xfId="2" applyFont="1" applyBorder="1" applyAlignment="1">
      <alignment horizontal="right"/>
    </xf>
    <xf numFmtId="0" fontId="2" fillId="6" borderId="62" xfId="2" applyFill="1" applyBorder="1" applyAlignment="1">
      <alignment horizontal="center"/>
    </xf>
    <xf numFmtId="49" fontId="5" fillId="0" borderId="30" xfId="2" applyNumberFormat="1" applyFont="1" applyBorder="1" applyAlignment="1">
      <alignment horizontal="center" vertical="center"/>
    </xf>
    <xf numFmtId="49" fontId="5" fillId="0" borderId="48" xfId="2" applyNumberFormat="1" applyFont="1" applyBorder="1" applyAlignment="1">
      <alignment horizontal="right"/>
    </xf>
    <xf numFmtId="0" fontId="2" fillId="0" borderId="71" xfId="2" applyBorder="1" applyAlignment="1">
      <alignment horizontal="right"/>
    </xf>
    <xf numFmtId="49" fontId="5" fillId="0" borderId="48" xfId="8" applyNumberFormat="1" applyFont="1" applyBorder="1" applyAlignment="1">
      <alignment horizontal="right"/>
    </xf>
    <xf numFmtId="49" fontId="5" fillId="0" borderId="48" xfId="2" applyNumberFormat="1" applyFont="1" applyBorder="1" applyAlignment="1">
      <alignment horizontal="right" vertical="center"/>
    </xf>
    <xf numFmtId="49" fontId="5" fillId="0" borderId="65" xfId="2" applyNumberFormat="1" applyFont="1" applyBorder="1" applyAlignment="1">
      <alignment horizontal="right" vertical="center"/>
    </xf>
    <xf numFmtId="49" fontId="5" fillId="0" borderId="30" xfId="2" applyNumberFormat="1" applyFont="1" applyBorder="1" applyAlignment="1">
      <alignment horizontal="right" vertical="center"/>
    </xf>
    <xf numFmtId="49" fontId="5" fillId="0" borderId="48" xfId="2" applyNumberFormat="1" applyFont="1" applyBorder="1" applyAlignment="1">
      <alignment horizontal="center"/>
    </xf>
    <xf numFmtId="0" fontId="5" fillId="0" borderId="65" xfId="2" applyFont="1" applyBorder="1" applyAlignment="1">
      <alignment horizontal="center"/>
    </xf>
    <xf numFmtId="49" fontId="5" fillId="0" borderId="65" xfId="2" applyNumberFormat="1" applyFont="1" applyBorder="1" applyAlignment="1">
      <alignment horizontal="center"/>
    </xf>
    <xf numFmtId="0" fontId="14" fillId="0" borderId="48" xfId="0" applyFont="1" applyFill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48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5" fillId="0" borderId="65" xfId="2" applyFont="1" applyBorder="1" applyAlignment="1">
      <alignment horizontal="right"/>
    </xf>
    <xf numFmtId="49" fontId="5" fillId="0" borderId="65" xfId="8" applyNumberFormat="1" applyFont="1" applyBorder="1" applyAlignment="1">
      <alignment horizontal="right" vertical="center"/>
    </xf>
    <xf numFmtId="49" fontId="5" fillId="0" borderId="56" xfId="8" applyNumberFormat="1" applyFont="1" applyBorder="1" applyAlignment="1">
      <alignment horizontal="right"/>
    </xf>
    <xf numFmtId="4" fontId="4" fillId="5" borderId="62" xfId="1" applyNumberFormat="1" applyFont="1" applyFill="1" applyBorder="1" applyAlignment="1">
      <alignment horizontal="right"/>
    </xf>
    <xf numFmtId="4" fontId="4" fillId="5" borderId="5" xfId="1" applyNumberFormat="1" applyFont="1" applyFill="1" applyBorder="1" applyAlignment="1">
      <alignment horizontal="right"/>
    </xf>
    <xf numFmtId="4" fontId="23" fillId="5" borderId="45" xfId="1" applyNumberFormat="1" applyFont="1" applyFill="1" applyBorder="1" applyAlignment="1">
      <alignment horizontal="right"/>
    </xf>
    <xf numFmtId="49" fontId="4" fillId="0" borderId="62" xfId="2" applyNumberFormat="1" applyFont="1" applyBorder="1" applyAlignment="1">
      <alignment horizontal="center" vertical="center" wrapText="1"/>
    </xf>
    <xf numFmtId="0" fontId="5" fillId="0" borderId="65" xfId="2" applyFont="1" applyFill="1" applyBorder="1" applyAlignment="1">
      <alignment horizontal="center"/>
    </xf>
    <xf numFmtId="0" fontId="5" fillId="0" borderId="48" xfId="2" applyFont="1" applyFill="1" applyBorder="1" applyAlignment="1">
      <alignment horizontal="center"/>
    </xf>
    <xf numFmtId="43" fontId="16" fillId="6" borderId="72" xfId="1" applyFont="1" applyFill="1" applyBorder="1" applyAlignment="1">
      <alignment horizontal="center" vertical="center"/>
    </xf>
    <xf numFmtId="4" fontId="5" fillId="0" borderId="7" xfId="1" applyNumberFormat="1" applyFont="1" applyFill="1" applyBorder="1" applyAlignment="1">
      <alignment horizontal="right"/>
    </xf>
  </cellXfs>
  <cellStyles count="14">
    <cellStyle name="čárky" xfId="1" builtinId="3"/>
    <cellStyle name="Excel Built-in Comma" xfId="6"/>
    <cellStyle name="Excel Built-in Normal" xfId="4"/>
    <cellStyle name="Excel Built-in Normal 1" xfId="12"/>
    <cellStyle name="měny 2" xfId="3"/>
    <cellStyle name="normální" xfId="0" builtinId="0"/>
    <cellStyle name="normální 2" xfId="5"/>
    <cellStyle name="normální 3" xfId="2"/>
    <cellStyle name="normální 3 2" xfId="8"/>
    <cellStyle name="Normální 4" xfId="13"/>
    <cellStyle name="Normální 6" xfId="9"/>
    <cellStyle name="Normální 8" xfId="10"/>
    <cellStyle name="Normální 9" xfId="11"/>
    <cellStyle name="TableStyleLight1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7"/>
  <sheetViews>
    <sheetView zoomScaleNormal="100" workbookViewId="0">
      <selection activeCell="A16" sqref="A16:D16"/>
    </sheetView>
  </sheetViews>
  <sheetFormatPr defaultRowHeight="14.3"/>
  <cols>
    <col min="2" max="2" width="34.5703125" bestFit="1" customWidth="1"/>
    <col min="3" max="3" width="18.5703125" customWidth="1"/>
    <col min="4" max="4" width="26.85546875" customWidth="1"/>
  </cols>
  <sheetData>
    <row r="1" spans="1:4">
      <c r="A1" s="265" t="s">
        <v>52</v>
      </c>
      <c r="B1" s="265"/>
      <c r="C1" s="265"/>
      <c r="D1" s="265"/>
    </row>
    <row r="2" spans="1:4">
      <c r="A2" s="31" t="s">
        <v>0</v>
      </c>
      <c r="B2" s="31"/>
      <c r="C2" s="266" t="s">
        <v>60</v>
      </c>
      <c r="D2" s="267"/>
    </row>
    <row r="3" spans="1:4">
      <c r="A3" s="31"/>
      <c r="B3" s="29"/>
      <c r="C3" s="29"/>
      <c r="D3" s="59" t="s">
        <v>53</v>
      </c>
    </row>
    <row r="4" spans="1:4" ht="15.7">
      <c r="A4" s="268" t="s">
        <v>54</v>
      </c>
      <c r="B4" s="268"/>
      <c r="C4" s="268"/>
      <c r="D4" s="268"/>
    </row>
    <row r="5" spans="1:4" ht="15" thickBot="1">
      <c r="A5" s="269" t="s">
        <v>75</v>
      </c>
      <c r="B5" s="269"/>
      <c r="C5" s="269"/>
      <c r="D5" s="269"/>
    </row>
    <row r="6" spans="1:4" ht="43.5" thickBot="1">
      <c r="A6" s="50" t="s">
        <v>3</v>
      </c>
      <c r="B6" s="49" t="s">
        <v>4</v>
      </c>
      <c r="C6" s="40" t="s">
        <v>55</v>
      </c>
      <c r="D6" s="39" t="s">
        <v>5</v>
      </c>
    </row>
    <row r="7" spans="1:4">
      <c r="A7" s="51">
        <v>30</v>
      </c>
      <c r="B7" s="52" t="s">
        <v>56</v>
      </c>
      <c r="C7" s="140">
        <v>427410</v>
      </c>
      <c r="D7" s="53">
        <v>29</v>
      </c>
    </row>
    <row r="8" spans="1:4">
      <c r="A8" s="33">
        <v>31</v>
      </c>
      <c r="B8" s="32" t="s">
        <v>12</v>
      </c>
      <c r="C8" s="141">
        <v>4207158.3499999996</v>
      </c>
      <c r="D8" s="41">
        <v>176</v>
      </c>
    </row>
    <row r="9" spans="1:4">
      <c r="A9" s="33">
        <v>34</v>
      </c>
      <c r="B9" s="32" t="s">
        <v>13</v>
      </c>
      <c r="C9" s="143">
        <v>542402.79</v>
      </c>
      <c r="D9" s="76">
        <v>20</v>
      </c>
    </row>
    <row r="10" spans="1:4">
      <c r="A10" s="33">
        <v>36</v>
      </c>
      <c r="B10" s="32" t="s">
        <v>14</v>
      </c>
      <c r="C10" s="144">
        <v>705288.11</v>
      </c>
      <c r="D10" s="41">
        <v>27</v>
      </c>
    </row>
    <row r="11" spans="1:4">
      <c r="A11" s="33">
        <v>37</v>
      </c>
      <c r="B11" s="32" t="s">
        <v>48</v>
      </c>
      <c r="C11" s="145">
        <v>15177011.34</v>
      </c>
      <c r="D11" s="76">
        <v>448</v>
      </c>
    </row>
    <row r="12" spans="1:4">
      <c r="A12" s="33"/>
      <c r="B12" s="32" t="s">
        <v>73</v>
      </c>
      <c r="C12" s="145">
        <v>833972</v>
      </c>
      <c r="D12" s="76">
        <v>55</v>
      </c>
    </row>
    <row r="13" spans="1:4">
      <c r="A13" s="33">
        <v>38</v>
      </c>
      <c r="B13" s="32" t="s">
        <v>15</v>
      </c>
      <c r="C13" s="145">
        <v>293526</v>
      </c>
      <c r="D13" s="76">
        <v>17</v>
      </c>
    </row>
    <row r="14" spans="1:4">
      <c r="A14" s="35">
        <v>39</v>
      </c>
      <c r="B14" s="36" t="s">
        <v>16</v>
      </c>
      <c r="C14" s="146">
        <v>400820</v>
      </c>
      <c r="D14" s="89">
        <v>21</v>
      </c>
    </row>
    <row r="15" spans="1:4">
      <c r="A15" s="33"/>
      <c r="B15" s="32" t="s">
        <v>57</v>
      </c>
      <c r="C15" s="142">
        <v>407801</v>
      </c>
      <c r="D15" s="41">
        <v>34</v>
      </c>
    </row>
    <row r="16" spans="1:4">
      <c r="A16" s="35"/>
      <c r="B16" s="32" t="s">
        <v>163</v>
      </c>
      <c r="C16" s="144">
        <v>1066091.3400000001</v>
      </c>
      <c r="D16" s="48">
        <v>42</v>
      </c>
    </row>
    <row r="17" spans="1:4" ht="15" thickBot="1">
      <c r="A17" s="42"/>
      <c r="B17" s="47" t="s">
        <v>17</v>
      </c>
      <c r="C17" s="147">
        <v>735165</v>
      </c>
      <c r="D17" s="46">
        <v>51</v>
      </c>
    </row>
    <row r="18" spans="1:4" ht="15" thickBot="1">
      <c r="A18" s="54"/>
      <c r="B18" s="55" t="s">
        <v>18</v>
      </c>
      <c r="C18" s="148">
        <f>SUM(C7:C17)</f>
        <v>24796645.93</v>
      </c>
      <c r="D18" s="56">
        <f>SUM(D7:D17)</f>
        <v>920</v>
      </c>
    </row>
    <row r="19" spans="1:4">
      <c r="A19" s="44">
        <v>1</v>
      </c>
      <c r="B19" s="45" t="s">
        <v>28</v>
      </c>
      <c r="C19" s="149">
        <v>1690939</v>
      </c>
      <c r="D19" s="69">
        <v>54</v>
      </c>
    </row>
    <row r="20" spans="1:4">
      <c r="A20" s="33">
        <v>2</v>
      </c>
      <c r="B20" s="32" t="s">
        <v>29</v>
      </c>
      <c r="C20" s="145">
        <v>2460391</v>
      </c>
      <c r="D20" s="78">
        <v>146</v>
      </c>
    </row>
    <row r="21" spans="1:4">
      <c r="A21" s="33">
        <v>3</v>
      </c>
      <c r="B21" s="32" t="s">
        <v>30</v>
      </c>
      <c r="C21" s="150">
        <v>787130</v>
      </c>
      <c r="D21" s="77">
        <v>33</v>
      </c>
    </row>
    <row r="22" spans="1:4">
      <c r="A22" s="33">
        <v>4</v>
      </c>
      <c r="B22" s="32" t="s">
        <v>19</v>
      </c>
      <c r="C22" s="151">
        <v>2536473</v>
      </c>
      <c r="D22" s="90">
        <v>97</v>
      </c>
    </row>
    <row r="23" spans="1:4">
      <c r="A23" s="33">
        <v>5</v>
      </c>
      <c r="B23" s="32" t="s">
        <v>31</v>
      </c>
      <c r="C23" s="152">
        <v>1021148</v>
      </c>
      <c r="D23" s="91">
        <v>55</v>
      </c>
    </row>
    <row r="24" spans="1:4">
      <c r="A24" s="33">
        <v>6</v>
      </c>
      <c r="B24" s="32" t="s">
        <v>20</v>
      </c>
      <c r="C24" s="153">
        <v>3252504</v>
      </c>
      <c r="D24" s="91">
        <v>205</v>
      </c>
    </row>
    <row r="25" spans="1:4">
      <c r="A25" s="33">
        <v>7</v>
      </c>
      <c r="B25" s="32" t="s">
        <v>32</v>
      </c>
      <c r="C25" s="154">
        <v>427387</v>
      </c>
      <c r="D25" s="91">
        <v>37</v>
      </c>
    </row>
    <row r="26" spans="1:4">
      <c r="A26" s="33">
        <v>8</v>
      </c>
      <c r="B26" s="32" t="s">
        <v>33</v>
      </c>
      <c r="C26" s="153">
        <v>418415.55</v>
      </c>
      <c r="D26" s="91">
        <v>18</v>
      </c>
    </row>
    <row r="27" spans="1:4">
      <c r="A27" s="33">
        <v>9</v>
      </c>
      <c r="B27" s="32" t="s">
        <v>34</v>
      </c>
      <c r="C27" s="153">
        <v>1288138.79</v>
      </c>
      <c r="D27" s="91">
        <v>82</v>
      </c>
    </row>
    <row r="28" spans="1:4">
      <c r="A28" s="33">
        <v>10</v>
      </c>
      <c r="B28" s="32" t="s">
        <v>35</v>
      </c>
      <c r="C28" s="153">
        <v>786679</v>
      </c>
      <c r="D28" s="91">
        <v>28</v>
      </c>
    </row>
    <row r="29" spans="1:4">
      <c r="A29" s="33">
        <v>11</v>
      </c>
      <c r="B29" s="32" t="s">
        <v>36</v>
      </c>
      <c r="C29" s="153">
        <v>812701</v>
      </c>
      <c r="D29" s="91">
        <v>27</v>
      </c>
    </row>
    <row r="30" spans="1:4">
      <c r="A30" s="33">
        <v>12</v>
      </c>
      <c r="B30" s="32" t="s">
        <v>37</v>
      </c>
      <c r="C30" s="155">
        <v>1089067</v>
      </c>
      <c r="D30" s="92">
        <v>59</v>
      </c>
    </row>
    <row r="31" spans="1:4">
      <c r="A31" s="33">
        <v>13</v>
      </c>
      <c r="B31" s="32" t="s">
        <v>38</v>
      </c>
      <c r="C31" s="156">
        <v>659069</v>
      </c>
      <c r="D31" s="93">
        <v>36</v>
      </c>
    </row>
    <row r="32" spans="1:4">
      <c r="A32" s="33">
        <v>14</v>
      </c>
      <c r="B32" s="32" t="s">
        <v>39</v>
      </c>
      <c r="C32" s="153">
        <v>1000320.97</v>
      </c>
      <c r="D32" s="91">
        <v>56</v>
      </c>
    </row>
    <row r="33" spans="1:4">
      <c r="A33" s="33">
        <v>15</v>
      </c>
      <c r="B33" s="32" t="s">
        <v>21</v>
      </c>
      <c r="C33" s="157">
        <v>270480.89</v>
      </c>
      <c r="D33" s="94">
        <v>9</v>
      </c>
    </row>
    <row r="34" spans="1:4">
      <c r="A34" s="33">
        <v>16</v>
      </c>
      <c r="B34" s="32" t="s">
        <v>40</v>
      </c>
      <c r="C34" s="158">
        <v>767048</v>
      </c>
      <c r="D34" s="95">
        <v>42</v>
      </c>
    </row>
    <row r="35" spans="1:4">
      <c r="A35" s="33">
        <v>17</v>
      </c>
      <c r="B35" s="32" t="s">
        <v>22</v>
      </c>
      <c r="C35" s="159">
        <v>950094.74</v>
      </c>
      <c r="D35" s="96">
        <v>56</v>
      </c>
    </row>
    <row r="36" spans="1:4">
      <c r="A36" s="33">
        <v>18</v>
      </c>
      <c r="B36" s="32" t="s">
        <v>41</v>
      </c>
      <c r="C36" s="155">
        <v>456614</v>
      </c>
      <c r="D36" s="92">
        <v>21</v>
      </c>
    </row>
    <row r="37" spans="1:4">
      <c r="A37" s="33">
        <v>19</v>
      </c>
      <c r="B37" s="32" t="s">
        <v>42</v>
      </c>
      <c r="C37" s="160">
        <v>367349</v>
      </c>
      <c r="D37" s="97">
        <v>64</v>
      </c>
    </row>
    <row r="38" spans="1:4">
      <c r="A38" s="33">
        <v>20</v>
      </c>
      <c r="B38" s="32" t="s">
        <v>23</v>
      </c>
      <c r="C38" s="153">
        <v>2709530</v>
      </c>
      <c r="D38" s="91">
        <v>108</v>
      </c>
    </row>
    <row r="39" spans="1:4">
      <c r="A39" s="33">
        <v>21</v>
      </c>
      <c r="B39" s="32" t="s">
        <v>43</v>
      </c>
      <c r="C39" s="155">
        <v>1117759</v>
      </c>
      <c r="D39" s="92">
        <v>38</v>
      </c>
    </row>
    <row r="40" spans="1:4">
      <c r="A40" s="33">
        <v>22</v>
      </c>
      <c r="B40" s="32" t="s">
        <v>24</v>
      </c>
      <c r="C40" s="155">
        <v>350385</v>
      </c>
      <c r="D40" s="92">
        <v>17</v>
      </c>
    </row>
    <row r="41" spans="1:4">
      <c r="A41" s="33">
        <v>23</v>
      </c>
      <c r="B41" s="32" t="s">
        <v>44</v>
      </c>
      <c r="C41" s="153">
        <v>338654</v>
      </c>
      <c r="D41" s="91">
        <v>20</v>
      </c>
    </row>
    <row r="42" spans="1:4">
      <c r="A42" s="35">
        <v>24</v>
      </c>
      <c r="B42" s="36" t="s">
        <v>45</v>
      </c>
      <c r="C42" s="153">
        <v>1445826.32</v>
      </c>
      <c r="D42" s="98">
        <v>105</v>
      </c>
    </row>
    <row r="43" spans="1:4" ht="15" thickBot="1">
      <c r="A43" s="43">
        <v>25</v>
      </c>
      <c r="B43" s="36" t="s">
        <v>25</v>
      </c>
      <c r="C43" s="161">
        <v>3358206</v>
      </c>
      <c r="D43" s="99">
        <v>218</v>
      </c>
    </row>
    <row r="44" spans="1:4" ht="15" thickBot="1">
      <c r="A44" s="261" t="s">
        <v>58</v>
      </c>
      <c r="B44" s="262"/>
      <c r="C44" s="163">
        <f>SUM(C19:C43)</f>
        <v>30362310.259999998</v>
      </c>
      <c r="D44" s="57">
        <f>SUM(D19:D43)</f>
        <v>1631</v>
      </c>
    </row>
    <row r="45" spans="1:4" ht="15" thickBot="1">
      <c r="A45" s="263" t="s">
        <v>59</v>
      </c>
      <c r="B45" s="264"/>
      <c r="C45" s="162">
        <f>SUM(C18+C44)</f>
        <v>55158956.189999998</v>
      </c>
      <c r="D45" s="58">
        <f>SUM(D18+D44)</f>
        <v>2551</v>
      </c>
    </row>
    <row r="46" spans="1:4">
      <c r="A46" s="38"/>
      <c r="B46" s="37"/>
      <c r="C46" s="30"/>
      <c r="D46" s="30"/>
    </row>
    <row r="47" spans="1:4" ht="15.7">
      <c r="A47" s="34"/>
      <c r="B47" s="29"/>
      <c r="C47" s="29"/>
      <c r="D47" s="29"/>
    </row>
  </sheetData>
  <mergeCells count="6">
    <mergeCell ref="A44:B44"/>
    <mergeCell ref="A45:B45"/>
    <mergeCell ref="A1:D1"/>
    <mergeCell ref="C2:D2"/>
    <mergeCell ref="A4:D4"/>
    <mergeCell ref="A5:D5"/>
  </mergeCells>
  <conditionalFormatting sqref="C20:D20">
    <cfRule type="expression" priority="2" stopIfTrue="1">
      <formula>"_ # ##0,00_ "</formula>
    </cfRule>
  </conditionalFormatting>
  <conditionalFormatting sqref="D20">
    <cfRule type="expression" priority="1" stopIfTrue="1">
      <formula>"_ # ##0,00_ "</formula>
    </cfRule>
  </conditionalFormatting>
  <pageMargins left="0.70866141732283472" right="0.70866141732283472" top="0.78740157480314965" bottom="0.78740157480314965" header="0.31496062992125984" footer="0.31496062992125984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87"/>
  <sheetViews>
    <sheetView zoomScale="110" zoomScaleNormal="110" workbookViewId="0">
      <pane xSplit="2" ySplit="5" topLeftCell="C72" activePane="bottomRight" state="frozen"/>
      <selection pane="topRight" activeCell="C1" sqref="C1"/>
      <selection pane="bottomLeft" activeCell="A8" sqref="A8"/>
      <selection pane="bottomRight" activeCell="L84" sqref="L84"/>
    </sheetView>
  </sheetViews>
  <sheetFormatPr defaultRowHeight="14.3"/>
  <cols>
    <col min="2" max="2" width="24" customWidth="1"/>
    <col min="3" max="3" width="27" style="24" customWidth="1"/>
    <col min="4" max="4" width="14.5703125" customWidth="1"/>
    <col min="5" max="5" width="22" style="24" customWidth="1"/>
    <col min="6" max="9" width="16.5703125" customWidth="1"/>
  </cols>
  <sheetData>
    <row r="1" spans="1:12">
      <c r="A1" s="271" t="s">
        <v>49</v>
      </c>
      <c r="B1" s="271"/>
      <c r="C1" s="271"/>
      <c r="D1" s="271"/>
      <c r="E1" s="271"/>
      <c r="F1" s="271"/>
      <c r="G1" s="271"/>
      <c r="H1" s="271"/>
      <c r="I1" s="271"/>
      <c r="J1" s="271"/>
    </row>
    <row r="2" spans="1:12">
      <c r="A2" s="26" t="s">
        <v>0</v>
      </c>
      <c r="B2" s="7"/>
      <c r="C2" s="27"/>
      <c r="D2" s="7"/>
      <c r="E2" s="27"/>
      <c r="F2" s="7"/>
      <c r="G2" s="270" t="s">
        <v>67</v>
      </c>
      <c r="H2" s="270"/>
      <c r="I2" s="7"/>
      <c r="J2" s="28" t="s">
        <v>1</v>
      </c>
      <c r="K2" s="25"/>
      <c r="L2" s="25"/>
    </row>
    <row r="3" spans="1:12" ht="15.7">
      <c r="A3" s="274" t="s">
        <v>2</v>
      </c>
      <c r="B3" s="274"/>
      <c r="C3" s="274"/>
      <c r="D3" s="274"/>
      <c r="E3" s="274"/>
      <c r="F3" s="274"/>
      <c r="G3" s="274"/>
      <c r="H3" s="274"/>
      <c r="I3" s="274"/>
      <c r="J3" s="274"/>
    </row>
    <row r="4" spans="1:12" ht="15" thickBot="1">
      <c r="A4" s="269" t="s">
        <v>76</v>
      </c>
      <c r="B4" s="269"/>
      <c r="C4" s="269"/>
      <c r="D4" s="269"/>
      <c r="E4" s="269"/>
      <c r="F4" s="269"/>
      <c r="G4" s="269"/>
      <c r="H4" s="269"/>
      <c r="I4" s="269"/>
      <c r="J4" s="269"/>
    </row>
    <row r="5" spans="1:12" ht="54.2" thickBot="1">
      <c r="A5" s="1" t="s">
        <v>3</v>
      </c>
      <c r="B5" s="10" t="s">
        <v>4</v>
      </c>
      <c r="C5" s="15" t="s">
        <v>46</v>
      </c>
      <c r="D5" s="3" t="s">
        <v>6</v>
      </c>
      <c r="E5" s="15" t="s">
        <v>7</v>
      </c>
      <c r="F5" s="3" t="s">
        <v>8</v>
      </c>
      <c r="G5" s="15" t="s">
        <v>9</v>
      </c>
      <c r="H5" s="3" t="s">
        <v>10</v>
      </c>
      <c r="I5" s="9" t="s">
        <v>11</v>
      </c>
      <c r="J5" s="39" t="s">
        <v>47</v>
      </c>
      <c r="L5" s="24"/>
    </row>
    <row r="6" spans="1:12" ht="28.55" customHeight="1">
      <c r="A6" s="280">
        <v>31</v>
      </c>
      <c r="B6" s="278" t="s">
        <v>12</v>
      </c>
      <c r="C6" s="65" t="s">
        <v>164</v>
      </c>
      <c r="D6" s="66"/>
      <c r="E6" s="67" t="s">
        <v>165</v>
      </c>
      <c r="F6" s="173">
        <v>139679.98000000001</v>
      </c>
      <c r="G6" s="169">
        <v>115438</v>
      </c>
      <c r="H6" s="169">
        <v>115500</v>
      </c>
      <c r="I6" s="173"/>
      <c r="J6" s="290"/>
    </row>
    <row r="7" spans="1:12" ht="28.55" customHeight="1">
      <c r="A7" s="281"/>
      <c r="B7" s="279"/>
      <c r="C7" s="71" t="s">
        <v>166</v>
      </c>
      <c r="D7" s="16"/>
      <c r="E7" s="18" t="s">
        <v>168</v>
      </c>
      <c r="F7" s="174">
        <v>176985.5</v>
      </c>
      <c r="G7" s="170">
        <v>146269</v>
      </c>
      <c r="H7" s="170">
        <v>147245</v>
      </c>
      <c r="I7" s="174"/>
      <c r="J7" s="291"/>
    </row>
    <row r="8" spans="1:12" ht="32.799999999999997" customHeight="1" thickBot="1">
      <c r="A8" s="281"/>
      <c r="B8" s="279"/>
      <c r="C8" s="72" t="s">
        <v>166</v>
      </c>
      <c r="D8" s="13"/>
      <c r="E8" s="20" t="s">
        <v>169</v>
      </c>
      <c r="F8" s="175">
        <v>146345.9</v>
      </c>
      <c r="G8" s="171">
        <v>120947</v>
      </c>
      <c r="H8" s="171">
        <v>170674</v>
      </c>
      <c r="I8" s="175"/>
      <c r="J8" s="292"/>
    </row>
    <row r="9" spans="1:12" ht="60.6" customHeight="1">
      <c r="A9" s="280">
        <v>36</v>
      </c>
      <c r="B9" s="278" t="s">
        <v>14</v>
      </c>
      <c r="C9" s="164" t="s">
        <v>77</v>
      </c>
      <c r="D9" s="130" t="s">
        <v>78</v>
      </c>
      <c r="E9" s="131" t="s">
        <v>79</v>
      </c>
      <c r="F9" s="176">
        <v>108779</v>
      </c>
      <c r="G9" s="194">
        <v>89900</v>
      </c>
      <c r="H9" s="194">
        <v>90000</v>
      </c>
      <c r="I9" s="175">
        <f>SUM(H9-G9)</f>
        <v>100</v>
      </c>
      <c r="J9" s="293">
        <v>4</v>
      </c>
    </row>
    <row r="10" spans="1:12" ht="49.2" customHeight="1" thickBot="1">
      <c r="A10" s="281"/>
      <c r="B10" s="282"/>
      <c r="C10" s="165" t="s">
        <v>80</v>
      </c>
      <c r="D10" s="127" t="s">
        <v>81</v>
      </c>
      <c r="E10" s="128" t="s">
        <v>82</v>
      </c>
      <c r="F10" s="177">
        <v>66550</v>
      </c>
      <c r="G10" s="195">
        <v>55000</v>
      </c>
      <c r="H10" s="195">
        <v>79000</v>
      </c>
      <c r="I10" s="175">
        <f t="shared" ref="I10:I15" si="0">H10-G10</f>
        <v>24000</v>
      </c>
      <c r="J10" s="294">
        <v>15</v>
      </c>
      <c r="L10" s="70"/>
    </row>
    <row r="11" spans="1:12" ht="39.950000000000003" customHeight="1">
      <c r="A11" s="285">
        <v>37</v>
      </c>
      <c r="B11" s="278" t="s">
        <v>48</v>
      </c>
      <c r="C11" s="81" t="s">
        <v>178</v>
      </c>
      <c r="D11" s="21"/>
      <c r="E11" s="82" t="s">
        <v>179</v>
      </c>
      <c r="F11" s="173">
        <v>90871</v>
      </c>
      <c r="G11" s="191">
        <v>75100</v>
      </c>
      <c r="H11" s="191">
        <v>75100</v>
      </c>
      <c r="I11" s="173" t="s">
        <v>180</v>
      </c>
      <c r="J11" s="295">
        <v>1</v>
      </c>
    </row>
    <row r="12" spans="1:12" ht="36.4" customHeight="1">
      <c r="A12" s="286"/>
      <c r="B12" s="282"/>
      <c r="C12" s="83" t="s">
        <v>181</v>
      </c>
      <c r="D12" s="84"/>
      <c r="E12" s="85" t="s">
        <v>182</v>
      </c>
      <c r="F12" s="178">
        <v>212520</v>
      </c>
      <c r="G12" s="192">
        <v>184800</v>
      </c>
      <c r="H12" s="192">
        <v>184800</v>
      </c>
      <c r="I12" s="178" t="s">
        <v>180</v>
      </c>
      <c r="J12" s="296">
        <v>1</v>
      </c>
    </row>
    <row r="13" spans="1:12" ht="37.1" customHeight="1" thickBot="1">
      <c r="A13" s="286"/>
      <c r="B13" s="287"/>
      <c r="C13" s="86" t="s">
        <v>183</v>
      </c>
      <c r="D13" s="87"/>
      <c r="E13" s="88" t="s">
        <v>184</v>
      </c>
      <c r="F13" s="179">
        <v>139680</v>
      </c>
      <c r="G13" s="193">
        <v>115438</v>
      </c>
      <c r="H13" s="193">
        <v>115438</v>
      </c>
      <c r="I13" s="179" t="s">
        <v>180</v>
      </c>
      <c r="J13" s="297">
        <v>1</v>
      </c>
    </row>
    <row r="14" spans="1:12" ht="22.1" thickBot="1">
      <c r="A14" s="102">
        <v>39</v>
      </c>
      <c r="B14" s="101" t="s">
        <v>16</v>
      </c>
      <c r="C14" s="166" t="s">
        <v>185</v>
      </c>
      <c r="D14" s="167"/>
      <c r="E14" s="168" t="s">
        <v>186</v>
      </c>
      <c r="F14" s="180">
        <v>70000</v>
      </c>
      <c r="G14" s="196">
        <v>70000</v>
      </c>
      <c r="H14" s="206">
        <v>70000</v>
      </c>
      <c r="I14" s="210">
        <f t="shared" si="0"/>
        <v>0</v>
      </c>
      <c r="J14" s="298"/>
    </row>
    <row r="15" spans="1:12" ht="15" thickBot="1">
      <c r="A15" s="275" t="s">
        <v>18</v>
      </c>
      <c r="B15" s="276"/>
      <c r="C15" s="276"/>
      <c r="D15" s="276"/>
      <c r="E15" s="277"/>
      <c r="F15" s="181">
        <f>SUM(F6:F14)</f>
        <v>1151411.3799999999</v>
      </c>
      <c r="G15" s="197">
        <f>SUM(G6:G14)</f>
        <v>972892</v>
      </c>
      <c r="H15" s="207">
        <f>SUM(H6:H14)</f>
        <v>1047757</v>
      </c>
      <c r="I15" s="211">
        <f t="shared" si="0"/>
        <v>74865</v>
      </c>
      <c r="J15" s="299"/>
    </row>
    <row r="16" spans="1:12">
      <c r="A16" s="44">
        <v>2</v>
      </c>
      <c r="B16" s="19" t="s">
        <v>29</v>
      </c>
      <c r="D16" s="136" t="s">
        <v>174</v>
      </c>
      <c r="E16" s="136" t="s">
        <v>175</v>
      </c>
      <c r="F16" s="182" t="s">
        <v>176</v>
      </c>
      <c r="G16" s="198" t="s">
        <v>177</v>
      </c>
      <c r="H16" s="198" t="s">
        <v>177</v>
      </c>
      <c r="I16" s="212">
        <v>0</v>
      </c>
      <c r="J16" s="300" t="s">
        <v>74</v>
      </c>
    </row>
    <row r="17" spans="1:10" ht="38.5" customHeight="1">
      <c r="A17" s="4">
        <v>5</v>
      </c>
      <c r="B17" s="20" t="s">
        <v>31</v>
      </c>
      <c r="C17" s="100" t="s">
        <v>187</v>
      </c>
      <c r="D17" s="100"/>
      <c r="E17" s="100" t="s">
        <v>188</v>
      </c>
      <c r="F17" s="178">
        <v>116422</v>
      </c>
      <c r="G17" s="172">
        <v>96216.5</v>
      </c>
      <c r="H17" s="172">
        <v>96216.5</v>
      </c>
      <c r="I17" s="178">
        <f t="shared" ref="I17" si="1">H17-G17</f>
        <v>0</v>
      </c>
      <c r="J17" s="301" t="s">
        <v>74</v>
      </c>
    </row>
    <row r="18" spans="1:10">
      <c r="A18" s="4">
        <v>6</v>
      </c>
      <c r="B18" s="20" t="s">
        <v>20</v>
      </c>
      <c r="C18" s="104"/>
      <c r="D18" s="104" t="s">
        <v>189</v>
      </c>
      <c r="E18" s="104" t="s">
        <v>190</v>
      </c>
      <c r="F18" s="183">
        <v>82280</v>
      </c>
      <c r="G18" s="199">
        <v>68000</v>
      </c>
      <c r="H18" s="199">
        <v>68000</v>
      </c>
      <c r="I18" s="213"/>
      <c r="J18" s="302"/>
    </row>
    <row r="19" spans="1:10">
      <c r="A19" s="103"/>
      <c r="B19" s="75"/>
      <c r="C19" s="104"/>
      <c r="D19" s="104" t="s">
        <v>191</v>
      </c>
      <c r="E19" s="104" t="s">
        <v>192</v>
      </c>
      <c r="F19" s="183">
        <v>77682</v>
      </c>
      <c r="G19" s="199">
        <v>60500</v>
      </c>
      <c r="H19" s="199">
        <v>60500</v>
      </c>
      <c r="I19" s="213"/>
      <c r="J19" s="302"/>
    </row>
    <row r="20" spans="1:10">
      <c r="A20" s="103"/>
      <c r="B20" s="75"/>
      <c r="C20" s="104"/>
      <c r="D20" s="104" t="s">
        <v>193</v>
      </c>
      <c r="E20" s="104" t="s">
        <v>194</v>
      </c>
      <c r="F20" s="183">
        <v>90750</v>
      </c>
      <c r="G20" s="199">
        <v>75000</v>
      </c>
      <c r="H20" s="199">
        <v>75000</v>
      </c>
      <c r="I20" s="213"/>
      <c r="J20" s="302"/>
    </row>
    <row r="21" spans="1:10">
      <c r="A21" s="103"/>
      <c r="B21" s="75"/>
      <c r="C21" s="104"/>
      <c r="D21" s="104" t="s">
        <v>195</v>
      </c>
      <c r="E21" s="104" t="s">
        <v>196</v>
      </c>
      <c r="F21" s="183">
        <v>112138</v>
      </c>
      <c r="G21" s="199">
        <v>92676</v>
      </c>
      <c r="H21" s="199">
        <v>92676</v>
      </c>
      <c r="I21" s="213"/>
      <c r="J21" s="302"/>
    </row>
    <row r="22" spans="1:10">
      <c r="A22" s="103"/>
      <c r="B22" s="75"/>
      <c r="C22" s="104"/>
      <c r="D22" s="104" t="s">
        <v>197</v>
      </c>
      <c r="E22" s="104" t="s">
        <v>198</v>
      </c>
      <c r="F22" s="183">
        <v>66550</v>
      </c>
      <c r="G22" s="199">
        <v>55000</v>
      </c>
      <c r="H22" s="199">
        <v>55000</v>
      </c>
      <c r="I22" s="213"/>
      <c r="J22" s="302"/>
    </row>
    <row r="23" spans="1:10">
      <c r="A23" s="103"/>
      <c r="B23" s="75"/>
      <c r="C23" s="104"/>
      <c r="D23" s="104" t="s">
        <v>199</v>
      </c>
      <c r="E23" s="104" t="s">
        <v>200</v>
      </c>
      <c r="F23" s="183">
        <v>66550</v>
      </c>
      <c r="G23" s="199">
        <v>55000</v>
      </c>
      <c r="H23" s="199">
        <v>55000</v>
      </c>
      <c r="I23" s="213"/>
      <c r="J23" s="302"/>
    </row>
    <row r="24" spans="1:10">
      <c r="A24" s="103"/>
      <c r="B24" s="75"/>
      <c r="C24" s="104"/>
      <c r="D24" s="104" t="s">
        <v>201</v>
      </c>
      <c r="E24" s="104" t="s">
        <v>202</v>
      </c>
      <c r="F24" s="183">
        <v>75020</v>
      </c>
      <c r="G24" s="199">
        <v>62000</v>
      </c>
      <c r="H24" s="199">
        <v>62000</v>
      </c>
      <c r="I24" s="213"/>
      <c r="J24" s="302"/>
    </row>
    <row r="25" spans="1:10" ht="21.4">
      <c r="A25" s="103"/>
      <c r="B25" s="75"/>
      <c r="C25" s="104"/>
      <c r="D25" s="104" t="s">
        <v>203</v>
      </c>
      <c r="E25" s="104" t="s">
        <v>204</v>
      </c>
      <c r="F25" s="183">
        <v>64520</v>
      </c>
      <c r="G25" s="199">
        <v>53322</v>
      </c>
      <c r="H25" s="199">
        <v>53322</v>
      </c>
      <c r="I25" s="213"/>
      <c r="J25" s="302"/>
    </row>
    <row r="26" spans="1:10">
      <c r="A26" s="103"/>
      <c r="B26" s="75"/>
      <c r="C26" s="104"/>
      <c r="D26" s="104" t="s">
        <v>205</v>
      </c>
      <c r="E26" s="104" t="s">
        <v>206</v>
      </c>
      <c r="F26" s="183">
        <v>70000</v>
      </c>
      <c r="G26" s="199">
        <v>57851</v>
      </c>
      <c r="H26" s="199">
        <v>57851</v>
      </c>
      <c r="I26" s="213"/>
      <c r="J26" s="302"/>
    </row>
    <row r="27" spans="1:10">
      <c r="A27" s="103"/>
      <c r="B27" s="75"/>
      <c r="C27" s="104"/>
      <c r="D27" s="104" t="s">
        <v>207</v>
      </c>
      <c r="E27" s="104" t="s">
        <v>208</v>
      </c>
      <c r="F27" s="183">
        <v>97750</v>
      </c>
      <c r="G27" s="199">
        <v>80785</v>
      </c>
      <c r="H27" s="199">
        <v>80785</v>
      </c>
      <c r="I27" s="213"/>
      <c r="J27" s="302"/>
    </row>
    <row r="28" spans="1:10">
      <c r="A28" s="103"/>
      <c r="B28" s="75"/>
      <c r="C28" s="104"/>
      <c r="D28" s="104" t="s">
        <v>209</v>
      </c>
      <c r="E28" s="104" t="s">
        <v>210</v>
      </c>
      <c r="F28" s="183">
        <v>65949</v>
      </c>
      <c r="G28" s="199">
        <v>54503</v>
      </c>
      <c r="H28" s="199">
        <v>54503</v>
      </c>
      <c r="I28" s="213"/>
      <c r="J28" s="302"/>
    </row>
    <row r="29" spans="1:10">
      <c r="A29" s="103"/>
      <c r="B29" s="75"/>
      <c r="C29" s="104"/>
      <c r="D29" s="104" t="s">
        <v>211</v>
      </c>
      <c r="E29" s="104" t="s">
        <v>212</v>
      </c>
      <c r="F29" s="183">
        <v>62920</v>
      </c>
      <c r="G29" s="199">
        <v>52000</v>
      </c>
      <c r="H29" s="199">
        <v>52000</v>
      </c>
      <c r="I29" s="213"/>
      <c r="J29" s="302"/>
    </row>
    <row r="30" spans="1:10">
      <c r="A30" s="103"/>
      <c r="B30" s="75"/>
      <c r="C30" s="104"/>
      <c r="D30" s="104" t="s">
        <v>213</v>
      </c>
      <c r="E30" s="104" t="s">
        <v>214</v>
      </c>
      <c r="F30" s="183">
        <v>66550</v>
      </c>
      <c r="G30" s="199">
        <v>55000</v>
      </c>
      <c r="H30" s="199">
        <v>55000</v>
      </c>
      <c r="I30" s="213"/>
      <c r="J30" s="302"/>
    </row>
    <row r="31" spans="1:10">
      <c r="A31" s="103"/>
      <c r="B31" s="75"/>
      <c r="C31" s="104"/>
      <c r="D31" s="104" t="s">
        <v>215</v>
      </c>
      <c r="E31" s="104" t="s">
        <v>216</v>
      </c>
      <c r="F31" s="183">
        <v>69690</v>
      </c>
      <c r="G31" s="199">
        <v>57595</v>
      </c>
      <c r="H31" s="199">
        <v>57595</v>
      </c>
      <c r="I31" s="213"/>
      <c r="J31" s="302"/>
    </row>
    <row r="32" spans="1:10" ht="21.4">
      <c r="A32" s="103"/>
      <c r="B32" s="75"/>
      <c r="C32" s="104"/>
      <c r="D32" s="104" t="s">
        <v>217</v>
      </c>
      <c r="E32" s="104" t="s">
        <v>218</v>
      </c>
      <c r="F32" s="183">
        <v>95590</v>
      </c>
      <c r="G32" s="199">
        <v>79000</v>
      </c>
      <c r="H32" s="199">
        <v>79000</v>
      </c>
      <c r="I32" s="213"/>
      <c r="J32" s="302"/>
    </row>
    <row r="33" spans="1:10">
      <c r="A33" s="103"/>
      <c r="B33" s="75"/>
      <c r="C33" s="104"/>
      <c r="D33" s="104" t="s">
        <v>219</v>
      </c>
      <c r="E33" s="104" t="s">
        <v>220</v>
      </c>
      <c r="F33" s="183">
        <v>116732.3</v>
      </c>
      <c r="G33" s="199">
        <v>96473</v>
      </c>
      <c r="H33" s="199">
        <v>96473</v>
      </c>
      <c r="I33" s="213"/>
      <c r="J33" s="302"/>
    </row>
    <row r="34" spans="1:10">
      <c r="C34" s="104"/>
      <c r="D34" s="104" t="s">
        <v>221</v>
      </c>
      <c r="E34" s="104" t="s">
        <v>222</v>
      </c>
      <c r="F34" s="183">
        <v>72600</v>
      </c>
      <c r="G34" s="199">
        <v>60000</v>
      </c>
      <c r="H34" s="199">
        <v>60000</v>
      </c>
      <c r="I34" s="213"/>
      <c r="J34" s="302"/>
    </row>
    <row r="35" spans="1:10">
      <c r="A35" s="4">
        <v>10</v>
      </c>
      <c r="B35" s="20" t="s">
        <v>35</v>
      </c>
      <c r="C35" s="100" t="s">
        <v>223</v>
      </c>
      <c r="D35" s="100" t="s">
        <v>224</v>
      </c>
      <c r="E35" s="100" t="s">
        <v>225</v>
      </c>
      <c r="F35" s="178">
        <v>55733</v>
      </c>
      <c r="G35" s="172">
        <v>46060</v>
      </c>
      <c r="H35" s="172">
        <v>49900</v>
      </c>
      <c r="I35" s="214">
        <f t="shared" ref="I35:I44" si="2">H35-G35</f>
        <v>3840</v>
      </c>
      <c r="J35" s="301" t="s">
        <v>226</v>
      </c>
    </row>
    <row r="36" spans="1:10">
      <c r="A36" s="4">
        <v>11</v>
      </c>
      <c r="B36" s="20" t="s">
        <v>36</v>
      </c>
      <c r="C36" s="100" t="s">
        <v>227</v>
      </c>
      <c r="D36" s="100"/>
      <c r="E36" s="100" t="s">
        <v>228</v>
      </c>
      <c r="F36" s="178">
        <v>119755</v>
      </c>
      <c r="G36" s="172">
        <v>98971</v>
      </c>
      <c r="H36" s="172">
        <v>98971</v>
      </c>
      <c r="I36" s="214">
        <f t="shared" si="2"/>
        <v>0</v>
      </c>
      <c r="J36" s="301" t="s">
        <v>74</v>
      </c>
    </row>
    <row r="37" spans="1:10" ht="32.799999999999997">
      <c r="A37" s="4">
        <v>12</v>
      </c>
      <c r="B37" s="20" t="s">
        <v>37</v>
      </c>
      <c r="C37" s="107" t="s">
        <v>229</v>
      </c>
      <c r="D37" s="107" t="s">
        <v>230</v>
      </c>
      <c r="E37" s="106" t="s">
        <v>231</v>
      </c>
      <c r="F37" s="178">
        <v>181456</v>
      </c>
      <c r="G37" s="172">
        <v>149964</v>
      </c>
      <c r="H37" s="172">
        <v>186000</v>
      </c>
      <c r="I37" s="178">
        <f t="shared" si="2"/>
        <v>36036</v>
      </c>
      <c r="J37" s="303" t="s">
        <v>226</v>
      </c>
    </row>
    <row r="38" spans="1:10">
      <c r="A38" s="103"/>
      <c r="B38" s="75"/>
      <c r="C38" s="107" t="s">
        <v>232</v>
      </c>
      <c r="D38" s="107" t="s">
        <v>233</v>
      </c>
      <c r="E38" s="106" t="s">
        <v>234</v>
      </c>
      <c r="F38" s="178">
        <v>199771</v>
      </c>
      <c r="G38" s="172">
        <v>165100</v>
      </c>
      <c r="H38" s="172">
        <v>155000</v>
      </c>
      <c r="I38" s="214">
        <f t="shared" si="2"/>
        <v>-10100</v>
      </c>
      <c r="J38" s="303" t="s">
        <v>226</v>
      </c>
    </row>
    <row r="39" spans="1:10" ht="22.1">
      <c r="A39" s="103"/>
      <c r="B39" s="75"/>
      <c r="C39" s="107" t="s">
        <v>235</v>
      </c>
      <c r="D39" s="107" t="s">
        <v>236</v>
      </c>
      <c r="E39" s="106" t="s">
        <v>237</v>
      </c>
      <c r="F39" s="178">
        <v>98834</v>
      </c>
      <c r="G39" s="172">
        <v>81681</v>
      </c>
      <c r="H39" s="172">
        <v>165000</v>
      </c>
      <c r="I39" s="214">
        <f t="shared" si="2"/>
        <v>83319</v>
      </c>
      <c r="J39" s="303" t="s">
        <v>238</v>
      </c>
    </row>
    <row r="40" spans="1:10" ht="22.1">
      <c r="A40" s="103"/>
      <c r="B40" s="75"/>
      <c r="C40" s="107" t="s">
        <v>239</v>
      </c>
      <c r="D40" s="107" t="s">
        <v>240</v>
      </c>
      <c r="E40" s="106" t="s">
        <v>241</v>
      </c>
      <c r="F40" s="178">
        <v>185834</v>
      </c>
      <c r="G40" s="172">
        <v>153581</v>
      </c>
      <c r="H40" s="172">
        <v>166100</v>
      </c>
      <c r="I40" s="214">
        <f t="shared" si="2"/>
        <v>12519</v>
      </c>
      <c r="J40" s="303" t="s">
        <v>242</v>
      </c>
    </row>
    <row r="41" spans="1:10">
      <c r="A41" s="103"/>
      <c r="B41" s="75"/>
      <c r="C41" s="107" t="s">
        <v>243</v>
      </c>
      <c r="D41" s="107" t="s">
        <v>244</v>
      </c>
      <c r="E41" s="106" t="s">
        <v>245</v>
      </c>
      <c r="F41" s="178">
        <v>240711</v>
      </c>
      <c r="G41" s="172">
        <v>198934</v>
      </c>
      <c r="H41" s="172">
        <v>198000</v>
      </c>
      <c r="I41" s="214">
        <f t="shared" si="2"/>
        <v>-934</v>
      </c>
      <c r="J41" s="303" t="s">
        <v>74</v>
      </c>
    </row>
    <row r="42" spans="1:10" ht="22.1">
      <c r="A42" s="103"/>
      <c r="B42" s="75"/>
      <c r="C42" s="107" t="s">
        <v>246</v>
      </c>
      <c r="D42" s="107" t="s">
        <v>247</v>
      </c>
      <c r="E42" s="106" t="s">
        <v>248</v>
      </c>
      <c r="F42" s="178">
        <v>188355</v>
      </c>
      <c r="G42" s="172">
        <v>155656</v>
      </c>
      <c r="H42" s="172">
        <v>157000</v>
      </c>
      <c r="I42" s="214">
        <f t="shared" si="2"/>
        <v>1344</v>
      </c>
      <c r="J42" s="303" t="s">
        <v>74</v>
      </c>
    </row>
    <row r="43" spans="1:10" ht="22.1">
      <c r="A43" s="103"/>
      <c r="B43" s="75"/>
      <c r="C43" s="100" t="s">
        <v>249</v>
      </c>
      <c r="D43" s="100" t="s">
        <v>250</v>
      </c>
      <c r="E43" s="100" t="s">
        <v>251</v>
      </c>
      <c r="F43" s="178">
        <v>247000</v>
      </c>
      <c r="G43" s="172">
        <v>195130</v>
      </c>
      <c r="H43" s="172">
        <v>196000</v>
      </c>
      <c r="I43" s="214">
        <f t="shared" si="2"/>
        <v>870</v>
      </c>
      <c r="J43" s="301" t="s">
        <v>74</v>
      </c>
    </row>
    <row r="44" spans="1:10">
      <c r="A44" s="103"/>
      <c r="B44" s="75"/>
      <c r="C44" s="100" t="s">
        <v>252</v>
      </c>
      <c r="D44" s="100"/>
      <c r="E44" s="100" t="s">
        <v>253</v>
      </c>
      <c r="F44" s="178">
        <v>119755</v>
      </c>
      <c r="G44" s="172">
        <v>94606</v>
      </c>
      <c r="H44" s="172">
        <v>95000</v>
      </c>
      <c r="I44" s="214">
        <f t="shared" si="2"/>
        <v>394</v>
      </c>
      <c r="J44" s="301" t="s">
        <v>74</v>
      </c>
    </row>
    <row r="45" spans="1:10" ht="22.1">
      <c r="A45" s="4">
        <v>13</v>
      </c>
      <c r="B45" s="20" t="s">
        <v>38</v>
      </c>
      <c r="C45" s="100" t="s">
        <v>254</v>
      </c>
      <c r="D45" s="100" t="s">
        <v>255</v>
      </c>
      <c r="E45" s="100" t="s">
        <v>256</v>
      </c>
      <c r="F45" s="178">
        <v>125323</v>
      </c>
      <c r="G45" s="172">
        <v>103573</v>
      </c>
      <c r="H45" s="172">
        <v>103573</v>
      </c>
      <c r="I45" s="215">
        <v>21750</v>
      </c>
      <c r="J45" s="301" t="s">
        <v>74</v>
      </c>
    </row>
    <row r="46" spans="1:10" ht="21.4">
      <c r="A46" s="4">
        <v>14</v>
      </c>
      <c r="B46" s="108" t="s">
        <v>39</v>
      </c>
      <c r="C46" s="104" t="s">
        <v>257</v>
      </c>
      <c r="D46" s="104" t="s">
        <v>258</v>
      </c>
      <c r="E46" s="104" t="s">
        <v>259</v>
      </c>
      <c r="F46" s="183">
        <v>119064</v>
      </c>
      <c r="G46" s="199">
        <v>98400</v>
      </c>
      <c r="H46" s="199">
        <v>99173.56</v>
      </c>
      <c r="I46" s="214">
        <f>H46-G46</f>
        <v>773.55999999999767</v>
      </c>
      <c r="J46" s="304" t="s">
        <v>242</v>
      </c>
    </row>
    <row r="47" spans="1:10" ht="21.4">
      <c r="A47" s="103"/>
      <c r="B47" s="108"/>
      <c r="C47" s="104" t="s">
        <v>260</v>
      </c>
      <c r="D47" s="104"/>
      <c r="E47" s="104" t="s">
        <v>261</v>
      </c>
      <c r="F47" s="183">
        <v>129870</v>
      </c>
      <c r="G47" s="199">
        <v>129870</v>
      </c>
      <c r="H47" s="199">
        <v>130000</v>
      </c>
      <c r="I47" s="214">
        <f>H47-G47</f>
        <v>130</v>
      </c>
      <c r="J47" s="304" t="s">
        <v>74</v>
      </c>
    </row>
    <row r="48" spans="1:10">
      <c r="A48" s="103"/>
      <c r="B48" s="108"/>
      <c r="C48" s="109" t="s">
        <v>262</v>
      </c>
      <c r="D48" s="109"/>
      <c r="E48" s="109" t="s">
        <v>263</v>
      </c>
      <c r="F48" s="183">
        <v>119400</v>
      </c>
      <c r="G48" s="199">
        <v>98678</v>
      </c>
      <c r="H48" s="199">
        <v>99000</v>
      </c>
      <c r="I48" s="214">
        <f t="shared" ref="I48" si="3">H48-G48</f>
        <v>322</v>
      </c>
      <c r="J48" s="304" t="s">
        <v>74</v>
      </c>
    </row>
    <row r="49" spans="1:10" ht="24.95" customHeight="1">
      <c r="A49" s="4">
        <v>15</v>
      </c>
      <c r="B49" s="20" t="s">
        <v>21</v>
      </c>
      <c r="C49" s="107" t="s">
        <v>264</v>
      </c>
      <c r="D49" s="107" t="s">
        <v>265</v>
      </c>
      <c r="E49" s="107" t="s">
        <v>266</v>
      </c>
      <c r="F49" s="178">
        <v>156267</v>
      </c>
      <c r="G49" s="172">
        <v>129146</v>
      </c>
      <c r="H49" s="172">
        <v>170000</v>
      </c>
      <c r="I49" s="214">
        <f>H49-G49</f>
        <v>40854</v>
      </c>
      <c r="J49" s="303" t="s">
        <v>267</v>
      </c>
    </row>
    <row r="50" spans="1:10" ht="22.1">
      <c r="A50" s="4">
        <v>16</v>
      </c>
      <c r="B50" s="20" t="s">
        <v>40</v>
      </c>
      <c r="C50" s="100" t="s">
        <v>268</v>
      </c>
      <c r="D50" s="100" t="s">
        <v>269</v>
      </c>
      <c r="E50" s="100" t="s">
        <v>270</v>
      </c>
      <c r="F50" s="178">
        <v>164100.20000000001</v>
      </c>
      <c r="G50" s="172">
        <v>135620</v>
      </c>
      <c r="H50" s="172">
        <v>170000</v>
      </c>
      <c r="I50" s="214">
        <v>34380</v>
      </c>
      <c r="J50" s="301" t="s">
        <v>226</v>
      </c>
    </row>
    <row r="51" spans="1:10">
      <c r="A51" s="103"/>
      <c r="B51" s="75"/>
      <c r="C51" s="100" t="s">
        <v>271</v>
      </c>
      <c r="D51" s="100" t="s">
        <v>272</v>
      </c>
      <c r="E51" s="100" t="s">
        <v>273</v>
      </c>
      <c r="F51" s="178">
        <v>209413.1</v>
      </c>
      <c r="G51" s="172">
        <v>173068.68</v>
      </c>
      <c r="H51" s="172">
        <v>400000</v>
      </c>
      <c r="I51" s="214">
        <v>226931.32</v>
      </c>
      <c r="J51" s="301" t="s">
        <v>267</v>
      </c>
    </row>
    <row r="52" spans="1:10" ht="22.1">
      <c r="A52" s="103"/>
      <c r="B52" s="75"/>
      <c r="C52" s="100" t="s">
        <v>274</v>
      </c>
      <c r="D52" s="100"/>
      <c r="E52" s="100" t="s">
        <v>275</v>
      </c>
      <c r="F52" s="178">
        <v>67074</v>
      </c>
      <c r="G52" s="172">
        <v>55433.24</v>
      </c>
      <c r="H52" s="172">
        <v>55433.24</v>
      </c>
      <c r="I52" s="214">
        <v>0</v>
      </c>
      <c r="J52" s="301" t="s">
        <v>74</v>
      </c>
    </row>
    <row r="53" spans="1:10">
      <c r="A53" s="103"/>
      <c r="B53" s="75"/>
      <c r="C53" s="100" t="s">
        <v>276</v>
      </c>
      <c r="D53" s="100"/>
      <c r="E53" s="100" t="s">
        <v>277</v>
      </c>
      <c r="F53" s="178">
        <v>89770</v>
      </c>
      <c r="G53" s="172">
        <v>74185.919999999998</v>
      </c>
      <c r="H53" s="172">
        <v>74185.919999999998</v>
      </c>
      <c r="I53" s="214">
        <v>0</v>
      </c>
      <c r="J53" s="301" t="s">
        <v>74</v>
      </c>
    </row>
    <row r="54" spans="1:10">
      <c r="A54" s="4">
        <v>17</v>
      </c>
      <c r="B54" s="20" t="s">
        <v>22</v>
      </c>
      <c r="C54" s="110" t="s">
        <v>278</v>
      </c>
      <c r="D54" s="79" t="s">
        <v>236</v>
      </c>
      <c r="E54" s="110" t="s">
        <v>279</v>
      </c>
      <c r="F54" s="184">
        <v>136100</v>
      </c>
      <c r="G54" s="200">
        <v>112479.34</v>
      </c>
      <c r="H54" s="172">
        <v>140000</v>
      </c>
      <c r="I54" s="214">
        <f t="shared" ref="I54:I61" si="4">H54-G54</f>
        <v>27520.660000000003</v>
      </c>
      <c r="J54" s="301" t="s">
        <v>226</v>
      </c>
    </row>
    <row r="55" spans="1:10">
      <c r="A55" s="103"/>
      <c r="B55" s="75"/>
      <c r="C55" s="110" t="s">
        <v>280</v>
      </c>
      <c r="D55" s="79" t="s">
        <v>230</v>
      </c>
      <c r="E55" s="110" t="s">
        <v>281</v>
      </c>
      <c r="F55" s="184">
        <v>193951</v>
      </c>
      <c r="G55" s="201">
        <v>160290</v>
      </c>
      <c r="H55" s="172">
        <v>300000</v>
      </c>
      <c r="I55" s="214">
        <f t="shared" si="4"/>
        <v>139710</v>
      </c>
      <c r="J55" s="301" t="s">
        <v>282</v>
      </c>
    </row>
    <row r="56" spans="1:10">
      <c r="A56" s="103"/>
      <c r="B56" s="75"/>
      <c r="C56" s="110" t="s">
        <v>283</v>
      </c>
      <c r="D56" s="79" t="s">
        <v>284</v>
      </c>
      <c r="E56" s="110" t="s">
        <v>285</v>
      </c>
      <c r="F56" s="184">
        <v>111320</v>
      </c>
      <c r="G56" s="201">
        <v>92000</v>
      </c>
      <c r="H56" s="172">
        <v>95000</v>
      </c>
      <c r="I56" s="214">
        <f t="shared" si="4"/>
        <v>3000</v>
      </c>
      <c r="J56" s="301" t="s">
        <v>226</v>
      </c>
    </row>
    <row r="57" spans="1:10">
      <c r="A57" s="103"/>
      <c r="B57" s="75"/>
      <c r="C57" s="110" t="s">
        <v>286</v>
      </c>
      <c r="D57" s="79" t="s">
        <v>287</v>
      </c>
      <c r="E57" s="110" t="s">
        <v>288</v>
      </c>
      <c r="F57" s="184">
        <v>182112.91</v>
      </c>
      <c r="G57" s="201">
        <v>150506.54</v>
      </c>
      <c r="H57" s="172">
        <v>150000</v>
      </c>
      <c r="I57" s="214">
        <f t="shared" si="4"/>
        <v>-506.54000000000815</v>
      </c>
      <c r="J57" s="301" t="s">
        <v>226</v>
      </c>
    </row>
    <row r="58" spans="1:10">
      <c r="A58" s="103"/>
      <c r="B58" s="75"/>
      <c r="C58" s="110" t="s">
        <v>289</v>
      </c>
      <c r="D58" s="79" t="s">
        <v>290</v>
      </c>
      <c r="E58" s="110" t="s">
        <v>291</v>
      </c>
      <c r="F58" s="184">
        <v>93508.800000000003</v>
      </c>
      <c r="G58" s="201">
        <v>77280</v>
      </c>
      <c r="H58" s="172">
        <v>95000</v>
      </c>
      <c r="I58" s="214">
        <f t="shared" si="4"/>
        <v>17720</v>
      </c>
      <c r="J58" s="301" t="s">
        <v>74</v>
      </c>
    </row>
    <row r="59" spans="1:10">
      <c r="A59" s="103"/>
      <c r="B59" s="75"/>
      <c r="C59" s="79" t="s">
        <v>292</v>
      </c>
      <c r="D59" s="79" t="s">
        <v>293</v>
      </c>
      <c r="E59" s="110" t="s">
        <v>294</v>
      </c>
      <c r="F59" s="184">
        <v>56467.7</v>
      </c>
      <c r="G59" s="201">
        <v>46665</v>
      </c>
      <c r="H59" s="172">
        <v>60000</v>
      </c>
      <c r="I59" s="214">
        <f t="shared" si="4"/>
        <v>13335</v>
      </c>
      <c r="J59" s="301" t="s">
        <v>267</v>
      </c>
    </row>
    <row r="60" spans="1:10">
      <c r="A60" s="103"/>
      <c r="B60" s="75"/>
      <c r="C60" s="111" t="s">
        <v>295</v>
      </c>
      <c r="D60" s="112" t="s">
        <v>296</v>
      </c>
      <c r="E60" s="111" t="s">
        <v>297</v>
      </c>
      <c r="F60" s="185">
        <v>99910</v>
      </c>
      <c r="G60" s="201">
        <v>82566</v>
      </c>
      <c r="H60" s="172">
        <v>85000</v>
      </c>
      <c r="I60" s="215">
        <f t="shared" si="4"/>
        <v>2434</v>
      </c>
      <c r="J60" s="301" t="s">
        <v>226</v>
      </c>
    </row>
    <row r="61" spans="1:10">
      <c r="A61" s="103"/>
      <c r="B61" s="75"/>
      <c r="C61" s="111" t="s">
        <v>298</v>
      </c>
      <c r="D61" s="112" t="s">
        <v>299</v>
      </c>
      <c r="E61" s="111" t="s">
        <v>300</v>
      </c>
      <c r="F61" s="185">
        <v>76616</v>
      </c>
      <c r="G61" s="201">
        <v>69651</v>
      </c>
      <c r="H61" s="172">
        <v>80000</v>
      </c>
      <c r="I61" s="215">
        <f t="shared" si="4"/>
        <v>10349</v>
      </c>
      <c r="J61" s="301" t="s">
        <v>74</v>
      </c>
    </row>
    <row r="62" spans="1:10" ht="22.1">
      <c r="A62" s="4">
        <v>18</v>
      </c>
      <c r="B62" s="20" t="s">
        <v>41</v>
      </c>
      <c r="C62" s="100" t="s">
        <v>301</v>
      </c>
      <c r="D62" s="100" t="s">
        <v>74</v>
      </c>
      <c r="E62" s="100" t="s">
        <v>302</v>
      </c>
      <c r="F62" s="178">
        <v>109598</v>
      </c>
      <c r="G62" s="172">
        <v>109598</v>
      </c>
      <c r="H62" s="172">
        <v>109598</v>
      </c>
      <c r="I62" s="214">
        <v>0</v>
      </c>
      <c r="J62" s="301" t="s">
        <v>74</v>
      </c>
    </row>
    <row r="63" spans="1:10">
      <c r="A63" s="103"/>
      <c r="B63" s="75"/>
      <c r="C63" s="113" t="s">
        <v>303</v>
      </c>
      <c r="D63" s="113" t="s">
        <v>304</v>
      </c>
      <c r="E63" s="113" t="s">
        <v>305</v>
      </c>
      <c r="F63" s="186">
        <v>90992</v>
      </c>
      <c r="G63" s="202">
        <v>75200</v>
      </c>
      <c r="H63" s="202">
        <v>75200</v>
      </c>
      <c r="I63" s="214">
        <v>0</v>
      </c>
      <c r="J63" s="301" t="s">
        <v>74</v>
      </c>
    </row>
    <row r="64" spans="1:10">
      <c r="A64" s="103"/>
      <c r="B64" s="75"/>
      <c r="C64" s="113" t="s">
        <v>306</v>
      </c>
      <c r="D64" s="113" t="s">
        <v>267</v>
      </c>
      <c r="E64" s="113" t="s">
        <v>307</v>
      </c>
      <c r="F64" s="186">
        <v>88506</v>
      </c>
      <c r="G64" s="202">
        <v>73145</v>
      </c>
      <c r="H64" s="202">
        <v>73145</v>
      </c>
      <c r="I64" s="188">
        <v>0</v>
      </c>
      <c r="J64" s="301" t="s">
        <v>74</v>
      </c>
    </row>
    <row r="65" spans="1:10">
      <c r="A65" s="103"/>
      <c r="B65" s="75"/>
      <c r="C65" s="113" t="s">
        <v>308</v>
      </c>
      <c r="D65" s="113" t="s">
        <v>242</v>
      </c>
      <c r="E65" s="113" t="s">
        <v>309</v>
      </c>
      <c r="F65" s="186">
        <v>77615</v>
      </c>
      <c r="G65" s="202">
        <v>77615</v>
      </c>
      <c r="H65" s="202">
        <v>63519</v>
      </c>
      <c r="I65" s="188">
        <v>-14096</v>
      </c>
      <c r="J65" s="301" t="s">
        <v>74</v>
      </c>
    </row>
    <row r="66" spans="1:10">
      <c r="A66" s="103"/>
      <c r="B66" s="75"/>
      <c r="C66" s="113" t="s">
        <v>308</v>
      </c>
      <c r="D66" s="113" t="s">
        <v>310</v>
      </c>
      <c r="E66" s="113" t="s">
        <v>311</v>
      </c>
      <c r="F66" s="186">
        <v>69390</v>
      </c>
      <c r="G66" s="202">
        <v>69390</v>
      </c>
      <c r="H66" s="202">
        <v>63519</v>
      </c>
      <c r="I66" s="188">
        <v>-5871</v>
      </c>
      <c r="J66" s="301" t="s">
        <v>74</v>
      </c>
    </row>
    <row r="67" spans="1:10">
      <c r="A67" s="103"/>
      <c r="B67" s="75"/>
      <c r="C67" s="113" t="s">
        <v>308</v>
      </c>
      <c r="D67" s="113" t="s">
        <v>312</v>
      </c>
      <c r="E67" s="113" t="s">
        <v>313</v>
      </c>
      <c r="F67" s="186">
        <v>49568</v>
      </c>
      <c r="G67" s="202">
        <v>49568</v>
      </c>
      <c r="H67" s="202">
        <v>63519</v>
      </c>
      <c r="I67" s="188">
        <v>13591</v>
      </c>
      <c r="J67" s="301" t="s">
        <v>74</v>
      </c>
    </row>
    <row r="68" spans="1:10" ht="15" thickBot="1">
      <c r="A68" s="103"/>
      <c r="B68" s="75"/>
      <c r="C68" s="113" t="s">
        <v>314</v>
      </c>
      <c r="D68" s="113" t="s">
        <v>238</v>
      </c>
      <c r="E68" s="113" t="s">
        <v>315</v>
      </c>
      <c r="F68" s="186">
        <v>190976</v>
      </c>
      <c r="G68" s="202">
        <v>190976</v>
      </c>
      <c r="H68" s="202">
        <v>227024</v>
      </c>
      <c r="I68" s="188">
        <v>36048</v>
      </c>
      <c r="J68" s="301" t="s">
        <v>74</v>
      </c>
    </row>
    <row r="69" spans="1:10" ht="22.1">
      <c r="A69" s="4">
        <v>19</v>
      </c>
      <c r="B69" s="20" t="s">
        <v>42</v>
      </c>
      <c r="C69" s="114" t="s">
        <v>316</v>
      </c>
      <c r="D69" s="63" t="s">
        <v>317</v>
      </c>
      <c r="E69" s="64" t="s">
        <v>318</v>
      </c>
      <c r="F69" s="187">
        <v>188058.2</v>
      </c>
      <c r="G69" s="203">
        <v>155420</v>
      </c>
      <c r="H69" s="203">
        <v>199900</v>
      </c>
      <c r="I69" s="188">
        <f>H69-G69</f>
        <v>44480</v>
      </c>
      <c r="J69" s="305" t="s">
        <v>238</v>
      </c>
    </row>
    <row r="70" spans="1:10" ht="32.1">
      <c r="A70" s="103"/>
      <c r="B70" s="75"/>
      <c r="C70" s="115" t="s">
        <v>319</v>
      </c>
      <c r="D70" s="116"/>
      <c r="E70" s="117" t="s">
        <v>320</v>
      </c>
      <c r="F70" s="188">
        <v>71430</v>
      </c>
      <c r="G70" s="198">
        <v>64936.36</v>
      </c>
      <c r="H70" s="199">
        <v>64936.36</v>
      </c>
      <c r="I70" s="188">
        <f>H70-G70</f>
        <v>0</v>
      </c>
      <c r="J70" s="306" t="s">
        <v>74</v>
      </c>
    </row>
    <row r="71" spans="1:10">
      <c r="A71" s="103"/>
      <c r="B71" s="75"/>
      <c r="C71" s="115" t="s">
        <v>321</v>
      </c>
      <c r="D71" s="116"/>
      <c r="E71" s="117" t="s">
        <v>322</v>
      </c>
      <c r="F71" s="188">
        <v>103499</v>
      </c>
      <c r="G71" s="198">
        <v>85537</v>
      </c>
      <c r="H71" s="199">
        <v>85537</v>
      </c>
      <c r="I71" s="188">
        <f t="shared" ref="I71:I79" si="5">H71-G71</f>
        <v>0</v>
      </c>
      <c r="J71" s="306" t="s">
        <v>74</v>
      </c>
    </row>
    <row r="72" spans="1:10">
      <c r="A72" s="103"/>
      <c r="B72" s="75"/>
      <c r="C72" s="115" t="s">
        <v>323</v>
      </c>
      <c r="D72" s="116"/>
      <c r="E72" s="117" t="s">
        <v>324</v>
      </c>
      <c r="F72" s="188">
        <v>89136</v>
      </c>
      <c r="G72" s="198">
        <v>73661.990000000005</v>
      </c>
      <c r="H72" s="199">
        <v>73661.990000000005</v>
      </c>
      <c r="I72" s="188">
        <f t="shared" si="5"/>
        <v>0</v>
      </c>
      <c r="J72" s="306" t="s">
        <v>74</v>
      </c>
    </row>
    <row r="73" spans="1:10" ht="21.4">
      <c r="A73" s="103"/>
      <c r="B73" s="75"/>
      <c r="C73" s="118" t="s">
        <v>325</v>
      </c>
      <c r="D73" s="116"/>
      <c r="E73" s="117" t="s">
        <v>326</v>
      </c>
      <c r="F73" s="188">
        <v>80647</v>
      </c>
      <c r="G73" s="198">
        <v>80647</v>
      </c>
      <c r="H73" s="199">
        <v>80647</v>
      </c>
      <c r="I73" s="188">
        <f t="shared" si="5"/>
        <v>0</v>
      </c>
      <c r="J73" s="306" t="s">
        <v>74</v>
      </c>
    </row>
    <row r="74" spans="1:10" ht="22.1">
      <c r="A74" s="4">
        <v>20</v>
      </c>
      <c r="B74" s="20" t="s">
        <v>23</v>
      </c>
      <c r="C74" s="100" t="s">
        <v>327</v>
      </c>
      <c r="D74" s="100" t="s">
        <v>74</v>
      </c>
      <c r="E74" s="100" t="s">
        <v>328</v>
      </c>
      <c r="F74" s="178">
        <v>183980</v>
      </c>
      <c r="G74" s="172">
        <v>183980</v>
      </c>
      <c r="H74" s="172">
        <v>183980</v>
      </c>
      <c r="I74" s="214">
        <f t="shared" si="5"/>
        <v>0</v>
      </c>
      <c r="J74" s="301" t="s">
        <v>304</v>
      </c>
    </row>
    <row r="75" spans="1:10">
      <c r="A75" s="4">
        <v>21</v>
      </c>
      <c r="B75" s="20" t="s">
        <v>43</v>
      </c>
      <c r="C75" s="107" t="s">
        <v>329</v>
      </c>
      <c r="D75" s="107" t="s">
        <v>74</v>
      </c>
      <c r="E75" s="106" t="s">
        <v>330</v>
      </c>
      <c r="F75" s="178">
        <v>190793</v>
      </c>
      <c r="G75" s="172">
        <v>157680</v>
      </c>
      <c r="H75" s="172">
        <v>150000</v>
      </c>
      <c r="I75" s="214">
        <f t="shared" si="5"/>
        <v>-7680</v>
      </c>
      <c r="J75" s="303" t="s">
        <v>267</v>
      </c>
    </row>
    <row r="76" spans="1:10" ht="22.1">
      <c r="A76" s="103"/>
      <c r="B76" s="75"/>
      <c r="C76" s="107" t="s">
        <v>331</v>
      </c>
      <c r="D76" s="107" t="s">
        <v>304</v>
      </c>
      <c r="E76" s="106" t="s">
        <v>332</v>
      </c>
      <c r="F76" s="178">
        <v>82873</v>
      </c>
      <c r="G76" s="172">
        <v>68490</v>
      </c>
      <c r="H76" s="172">
        <v>80000</v>
      </c>
      <c r="I76" s="214">
        <f t="shared" si="5"/>
        <v>11510</v>
      </c>
      <c r="J76" s="303" t="s">
        <v>267</v>
      </c>
    </row>
    <row r="77" spans="1:10">
      <c r="A77" s="103"/>
      <c r="B77" s="75"/>
      <c r="C77" s="100" t="s">
        <v>333</v>
      </c>
      <c r="D77" s="100" t="s">
        <v>334</v>
      </c>
      <c r="E77" s="119" t="s">
        <v>335</v>
      </c>
      <c r="F77" s="178">
        <v>150163</v>
      </c>
      <c r="G77" s="172">
        <v>124095.77</v>
      </c>
      <c r="H77" s="172">
        <v>124095.77</v>
      </c>
      <c r="I77" s="214">
        <f t="shared" si="5"/>
        <v>0</v>
      </c>
      <c r="J77" s="301" t="s">
        <v>74</v>
      </c>
    </row>
    <row r="78" spans="1:10">
      <c r="A78" s="103"/>
      <c r="B78" s="75"/>
      <c r="C78" s="100" t="s">
        <v>336</v>
      </c>
      <c r="D78" s="100" t="s">
        <v>337</v>
      </c>
      <c r="E78" s="119" t="s">
        <v>338</v>
      </c>
      <c r="F78" s="178">
        <v>139300</v>
      </c>
      <c r="G78" s="172">
        <v>115117.52</v>
      </c>
      <c r="H78" s="172">
        <v>115117.52</v>
      </c>
      <c r="I78" s="214">
        <f t="shared" si="5"/>
        <v>0</v>
      </c>
      <c r="J78" s="301" t="s">
        <v>74</v>
      </c>
    </row>
    <row r="79" spans="1:10" ht="22.1">
      <c r="A79" s="103"/>
      <c r="B79" s="75"/>
      <c r="C79" s="100" t="s">
        <v>339</v>
      </c>
      <c r="D79" s="100" t="s">
        <v>340</v>
      </c>
      <c r="E79" s="119" t="s">
        <v>341</v>
      </c>
      <c r="F79" s="178">
        <v>199900</v>
      </c>
      <c r="G79" s="172">
        <v>162207</v>
      </c>
      <c r="H79" s="172">
        <v>162207</v>
      </c>
      <c r="I79" s="214">
        <f t="shared" si="5"/>
        <v>0</v>
      </c>
      <c r="J79" s="301" t="s">
        <v>74</v>
      </c>
    </row>
    <row r="80" spans="1:10">
      <c r="A80" s="4">
        <v>22</v>
      </c>
      <c r="B80" s="20" t="s">
        <v>24</v>
      </c>
      <c r="C80" s="14"/>
      <c r="D80" s="2"/>
      <c r="E80" s="14"/>
      <c r="F80" s="175"/>
      <c r="G80" s="171"/>
      <c r="H80" s="171"/>
      <c r="I80" s="216">
        <f t="shared" ref="I80:I85" si="6">H80-G80</f>
        <v>0</v>
      </c>
      <c r="J80" s="307"/>
    </row>
    <row r="81" spans="1:10">
      <c r="A81" s="4">
        <v>23</v>
      </c>
      <c r="B81" s="20" t="s">
        <v>44</v>
      </c>
      <c r="C81" s="14"/>
      <c r="D81" s="2"/>
      <c r="E81" s="14"/>
      <c r="F81" s="175"/>
      <c r="G81" s="171"/>
      <c r="H81" s="171"/>
      <c r="I81" s="216">
        <f t="shared" si="6"/>
        <v>0</v>
      </c>
      <c r="J81" s="307"/>
    </row>
    <row r="82" spans="1:10" ht="22.1">
      <c r="A82" s="5">
        <v>24</v>
      </c>
      <c r="B82" s="17" t="s">
        <v>45</v>
      </c>
      <c r="C82" s="100" t="s">
        <v>342</v>
      </c>
      <c r="D82" s="100" t="s">
        <v>343</v>
      </c>
      <c r="E82" s="100" t="s">
        <v>344</v>
      </c>
      <c r="F82" s="178">
        <v>101638.8</v>
      </c>
      <c r="G82" s="172">
        <v>83999</v>
      </c>
      <c r="H82" s="172">
        <v>105000</v>
      </c>
      <c r="I82" s="214">
        <f t="shared" si="6"/>
        <v>21001</v>
      </c>
      <c r="J82" s="301" t="s">
        <v>345</v>
      </c>
    </row>
    <row r="83" spans="1:10" ht="22.1">
      <c r="A83" s="120"/>
      <c r="B83" s="105"/>
      <c r="C83" s="100" t="s">
        <v>346</v>
      </c>
      <c r="D83" s="100" t="s">
        <v>347</v>
      </c>
      <c r="E83" s="100" t="s">
        <v>348</v>
      </c>
      <c r="F83" s="178">
        <v>123940</v>
      </c>
      <c r="G83" s="172">
        <v>102429.66</v>
      </c>
      <c r="H83" s="172">
        <v>125000</v>
      </c>
      <c r="I83" s="214">
        <f t="shared" si="6"/>
        <v>22570.339999999997</v>
      </c>
      <c r="J83" s="301" t="s">
        <v>226</v>
      </c>
    </row>
    <row r="84" spans="1:10" ht="22.1">
      <c r="A84" s="120"/>
      <c r="B84" s="105"/>
      <c r="C84" s="100" t="s">
        <v>349</v>
      </c>
      <c r="D84" s="100" t="s">
        <v>350</v>
      </c>
      <c r="E84" s="100" t="s">
        <v>351</v>
      </c>
      <c r="F84" s="178">
        <v>154396</v>
      </c>
      <c r="G84" s="172">
        <v>127600</v>
      </c>
      <c r="H84" s="172">
        <v>199600</v>
      </c>
      <c r="I84" s="214">
        <f t="shared" si="6"/>
        <v>72000</v>
      </c>
      <c r="J84" s="301" t="s">
        <v>352</v>
      </c>
    </row>
    <row r="85" spans="1:10" ht="22.85" thickBot="1">
      <c r="A85" s="6">
        <v>25</v>
      </c>
      <c r="B85" s="17" t="s">
        <v>25</v>
      </c>
      <c r="C85" s="107" t="s">
        <v>353</v>
      </c>
      <c r="D85" s="107" t="s">
        <v>354</v>
      </c>
      <c r="E85" s="107" t="s">
        <v>355</v>
      </c>
      <c r="F85" s="178">
        <v>160637</v>
      </c>
      <c r="G85" s="172">
        <v>132753.07999999999</v>
      </c>
      <c r="H85" s="172">
        <v>132753.07999999999</v>
      </c>
      <c r="I85" s="219">
        <f t="shared" si="6"/>
        <v>0</v>
      </c>
      <c r="J85" s="303" t="s">
        <v>226</v>
      </c>
    </row>
    <row r="86" spans="1:10" ht="15.7" thickTop="1" thickBot="1">
      <c r="A86" s="275" t="s">
        <v>26</v>
      </c>
      <c r="B86" s="276"/>
      <c r="C86" s="276"/>
      <c r="D86" s="276"/>
      <c r="E86" s="277"/>
      <c r="F86" s="189">
        <f>SUM(F16:F85)</f>
        <v>7934201.0099999998</v>
      </c>
      <c r="G86" s="204">
        <f>SUM(G16:G85)</f>
        <v>6704063.6000000006</v>
      </c>
      <c r="H86" s="208">
        <f>SUM(H16:H85)</f>
        <v>7542217.9400000004</v>
      </c>
      <c r="I86" s="217">
        <f>SUM(I16:I85)</f>
        <v>859544.34</v>
      </c>
      <c r="J86" s="283"/>
    </row>
    <row r="87" spans="1:10" ht="27.1" customHeight="1" thickTop="1" thickBot="1">
      <c r="A87" s="272" t="s">
        <v>27</v>
      </c>
      <c r="B87" s="273"/>
      <c r="C87" s="273"/>
      <c r="D87" s="273"/>
      <c r="E87" s="273"/>
      <c r="F87" s="190">
        <f>SUM(F86+F15)</f>
        <v>9085612.3900000006</v>
      </c>
      <c r="G87" s="205">
        <f>SUM(G86,G15)</f>
        <v>7676955.6000000006</v>
      </c>
      <c r="H87" s="209">
        <f>SUM(H86,H15)</f>
        <v>8589974.9400000013</v>
      </c>
      <c r="I87" s="218">
        <f>SUM(I86,I15)</f>
        <v>934409.34</v>
      </c>
      <c r="J87" s="284"/>
    </row>
  </sheetData>
  <mergeCells count="14">
    <mergeCell ref="G2:H2"/>
    <mergeCell ref="A1:J1"/>
    <mergeCell ref="A87:E87"/>
    <mergeCell ref="A3:J3"/>
    <mergeCell ref="A4:J4"/>
    <mergeCell ref="A15:E15"/>
    <mergeCell ref="A86:E86"/>
    <mergeCell ref="B6:B8"/>
    <mergeCell ref="A6:A8"/>
    <mergeCell ref="B9:B10"/>
    <mergeCell ref="A9:A10"/>
    <mergeCell ref="J86:J87"/>
    <mergeCell ref="A11:A13"/>
    <mergeCell ref="B11:B13"/>
  </mergeCells>
  <conditionalFormatting sqref="G59 F54:F61 F16">
    <cfRule type="expression" priority="4" stopIfTrue="1">
      <formula>"_ # ##0,00_ "</formula>
    </cfRule>
  </conditionalFormatting>
  <pageMargins left="0.23622047244094491" right="0.23622047244094491" top="0.55118110236220474" bottom="0.74803149606299213" header="0.31496062992125984" footer="0.31496062992125984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2"/>
  <sheetViews>
    <sheetView zoomScaleNormal="100" workbookViewId="0">
      <selection activeCell="C28" sqref="C28"/>
    </sheetView>
  </sheetViews>
  <sheetFormatPr defaultRowHeight="14.3"/>
  <cols>
    <col min="2" max="2" width="24" customWidth="1"/>
    <col min="3" max="3" width="40.42578125" customWidth="1"/>
    <col min="4" max="4" width="13.42578125" customWidth="1"/>
    <col min="5" max="5" width="38.85546875" customWidth="1"/>
    <col min="6" max="9" width="16.5703125" customWidth="1"/>
  </cols>
  <sheetData>
    <row r="1" spans="1:11">
      <c r="A1" s="271" t="s">
        <v>49</v>
      </c>
      <c r="B1" s="271"/>
      <c r="C1" s="271"/>
      <c r="D1" s="271"/>
      <c r="E1" s="271"/>
      <c r="F1" s="271"/>
      <c r="G1" s="271"/>
      <c r="H1" s="271"/>
      <c r="I1" s="271"/>
      <c r="J1" s="271"/>
    </row>
    <row r="2" spans="1:11">
      <c r="A2" s="26" t="s">
        <v>0</v>
      </c>
      <c r="B2" s="7"/>
      <c r="C2" s="27"/>
      <c r="D2" s="7"/>
      <c r="E2" s="27"/>
      <c r="F2" s="7"/>
      <c r="G2" s="270" t="s">
        <v>67</v>
      </c>
      <c r="H2" s="270"/>
      <c r="I2" s="7"/>
      <c r="J2" s="28" t="s">
        <v>50</v>
      </c>
    </row>
    <row r="3" spans="1:11" ht="15.7">
      <c r="A3" s="274" t="s">
        <v>68</v>
      </c>
      <c r="B3" s="274"/>
      <c r="C3" s="274"/>
      <c r="D3" s="274"/>
      <c r="E3" s="274"/>
      <c r="F3" s="274"/>
      <c r="G3" s="274"/>
      <c r="H3" s="274"/>
      <c r="I3" s="274"/>
      <c r="J3" s="274"/>
    </row>
    <row r="4" spans="1:11" ht="15" thickBot="1">
      <c r="A4" s="269" t="s">
        <v>76</v>
      </c>
      <c r="B4" s="269"/>
      <c r="C4" s="269"/>
      <c r="D4" s="269"/>
      <c r="E4" s="269"/>
      <c r="F4" s="269"/>
      <c r="G4" s="269"/>
      <c r="H4" s="269"/>
      <c r="I4" s="269"/>
      <c r="J4" s="269"/>
    </row>
    <row r="5" spans="1:11" ht="54.2" thickBot="1">
      <c r="A5" s="12" t="s">
        <v>3</v>
      </c>
      <c r="B5" s="10" t="s">
        <v>4</v>
      </c>
      <c r="C5" s="15" t="s">
        <v>46</v>
      </c>
      <c r="D5" s="15" t="s">
        <v>6</v>
      </c>
      <c r="E5" s="15" t="s">
        <v>7</v>
      </c>
      <c r="F5" s="15" t="s">
        <v>8</v>
      </c>
      <c r="G5" s="15" t="s">
        <v>9</v>
      </c>
      <c r="H5" s="15" t="s">
        <v>10</v>
      </c>
      <c r="I5" s="9" t="s">
        <v>11</v>
      </c>
      <c r="J5" s="39" t="s">
        <v>47</v>
      </c>
    </row>
    <row r="6" spans="1:11">
      <c r="A6" s="280">
        <v>31</v>
      </c>
      <c r="B6" s="278" t="s">
        <v>12</v>
      </c>
      <c r="C6" s="65" t="s">
        <v>170</v>
      </c>
      <c r="D6" s="66" t="s">
        <v>171</v>
      </c>
      <c r="E6" s="67" t="s">
        <v>172</v>
      </c>
      <c r="F6" s="173">
        <v>386548</v>
      </c>
      <c r="G6" s="228">
        <v>319461.15000000002</v>
      </c>
      <c r="H6" s="228">
        <v>319461.15000000002</v>
      </c>
      <c r="I6" s="228"/>
      <c r="J6" s="308">
        <v>3</v>
      </c>
    </row>
    <row r="7" spans="1:11" ht="15" thickBot="1">
      <c r="A7" s="281"/>
      <c r="B7" s="282"/>
      <c r="C7" s="73" t="s">
        <v>173</v>
      </c>
      <c r="D7" s="74" t="s">
        <v>167</v>
      </c>
      <c r="E7" s="75" t="s">
        <v>168</v>
      </c>
      <c r="F7" s="178">
        <v>483488</v>
      </c>
      <c r="G7" s="229">
        <v>399577</v>
      </c>
      <c r="H7" s="229">
        <v>450000</v>
      </c>
      <c r="I7" s="229">
        <f t="shared" ref="I7" si="0">H7-G7</f>
        <v>50423</v>
      </c>
      <c r="J7" s="292"/>
    </row>
    <row r="8" spans="1:11">
      <c r="A8" s="280">
        <v>36</v>
      </c>
      <c r="B8" s="289" t="s">
        <v>14</v>
      </c>
      <c r="C8" s="124" t="s">
        <v>83</v>
      </c>
      <c r="D8" s="125" t="s">
        <v>84</v>
      </c>
      <c r="E8" s="125" t="s">
        <v>85</v>
      </c>
      <c r="F8" s="220">
        <v>1524.6</v>
      </c>
      <c r="G8" s="232">
        <v>1260</v>
      </c>
      <c r="H8" s="232">
        <v>1500</v>
      </c>
      <c r="I8" s="230">
        <f>H8-G8</f>
        <v>240</v>
      </c>
      <c r="J8" s="309" t="s">
        <v>74</v>
      </c>
      <c r="K8" s="68"/>
    </row>
    <row r="9" spans="1:11">
      <c r="A9" s="281"/>
      <c r="B9" s="282"/>
      <c r="C9" s="126" t="s">
        <v>86</v>
      </c>
      <c r="D9" s="127" t="s">
        <v>87</v>
      </c>
      <c r="E9" s="128" t="s">
        <v>88</v>
      </c>
      <c r="F9" s="221">
        <v>841545.68</v>
      </c>
      <c r="G9" s="233">
        <v>695492.3</v>
      </c>
      <c r="H9" s="233">
        <v>888320</v>
      </c>
      <c r="I9" s="230">
        <f>H9-G9</f>
        <v>192827.69999999995</v>
      </c>
      <c r="J9" s="310">
        <v>1</v>
      </c>
      <c r="K9" s="68"/>
    </row>
    <row r="10" spans="1:11">
      <c r="A10" s="281"/>
      <c r="B10" s="282"/>
      <c r="C10" s="129" t="s">
        <v>89</v>
      </c>
      <c r="D10" s="130" t="s">
        <v>94</v>
      </c>
      <c r="E10" s="131" t="s">
        <v>101</v>
      </c>
      <c r="F10" s="222">
        <v>1251969</v>
      </c>
      <c r="G10" s="234">
        <v>959988.97</v>
      </c>
      <c r="H10" s="234">
        <v>1161586.6499999999</v>
      </c>
      <c r="I10" s="230">
        <f t="shared" ref="I10:I32" si="1">H10-G10</f>
        <v>201597.67999999993</v>
      </c>
      <c r="J10" s="311">
        <v>7</v>
      </c>
      <c r="K10" s="68"/>
    </row>
    <row r="11" spans="1:11" ht="22.1">
      <c r="A11" s="281"/>
      <c r="B11" s="282"/>
      <c r="C11" s="129" t="s">
        <v>90</v>
      </c>
      <c r="D11" s="130" t="s">
        <v>95</v>
      </c>
      <c r="E11" s="131" t="s">
        <v>102</v>
      </c>
      <c r="F11" s="222">
        <v>700000</v>
      </c>
      <c r="G11" s="234">
        <v>130273</v>
      </c>
      <c r="H11" s="234">
        <v>157630.32999999999</v>
      </c>
      <c r="I11" s="230">
        <f>H11-G11</f>
        <v>27357.329999999987</v>
      </c>
      <c r="J11" s="311">
        <v>9</v>
      </c>
      <c r="K11" s="68"/>
    </row>
    <row r="12" spans="1:11">
      <c r="A12" s="281"/>
      <c r="B12" s="282"/>
      <c r="C12" s="129" t="s">
        <v>91</v>
      </c>
      <c r="D12" s="130" t="s">
        <v>96</v>
      </c>
      <c r="E12" s="131" t="s">
        <v>103</v>
      </c>
      <c r="F12" s="222">
        <v>180000</v>
      </c>
      <c r="G12" s="234">
        <v>166965</v>
      </c>
      <c r="H12" s="234">
        <v>202027.65</v>
      </c>
      <c r="I12" s="230">
        <f t="shared" si="1"/>
        <v>35062.649999999994</v>
      </c>
      <c r="J12" s="311">
        <v>1</v>
      </c>
      <c r="K12" s="68"/>
    </row>
    <row r="13" spans="1:11" ht="22.1">
      <c r="A13" s="281"/>
      <c r="B13" s="282"/>
      <c r="C13" s="129"/>
      <c r="D13" s="130" t="s">
        <v>97</v>
      </c>
      <c r="E13" s="131" t="s">
        <v>104</v>
      </c>
      <c r="F13" s="222">
        <v>960000</v>
      </c>
      <c r="G13" s="234"/>
      <c r="H13" s="234"/>
      <c r="I13" s="230">
        <f t="shared" si="1"/>
        <v>0</v>
      </c>
      <c r="J13" s="311"/>
      <c r="K13" s="68"/>
    </row>
    <row r="14" spans="1:11">
      <c r="A14" s="281"/>
      <c r="B14" s="282"/>
      <c r="C14" s="129" t="s">
        <v>92</v>
      </c>
      <c r="D14" s="130" t="s">
        <v>98</v>
      </c>
      <c r="E14" s="131" t="s">
        <v>105</v>
      </c>
      <c r="F14" s="222">
        <v>280000</v>
      </c>
      <c r="G14" s="234">
        <v>224378</v>
      </c>
      <c r="H14" s="234">
        <v>271497.38</v>
      </c>
      <c r="I14" s="230">
        <f t="shared" si="1"/>
        <v>47119.380000000005</v>
      </c>
      <c r="J14" s="311">
        <v>2</v>
      </c>
      <c r="K14" s="68"/>
    </row>
    <row r="15" spans="1:11">
      <c r="A15" s="281"/>
      <c r="B15" s="282"/>
      <c r="C15" s="129" t="s">
        <v>92</v>
      </c>
      <c r="D15" s="130" t="s">
        <v>99</v>
      </c>
      <c r="E15" s="131" t="s">
        <v>106</v>
      </c>
      <c r="F15" s="222">
        <v>280000</v>
      </c>
      <c r="G15" s="234">
        <v>178293</v>
      </c>
      <c r="H15" s="234">
        <v>215734.53</v>
      </c>
      <c r="I15" s="230">
        <f>H15-G15</f>
        <v>37441.53</v>
      </c>
      <c r="J15" s="311">
        <v>3</v>
      </c>
      <c r="K15" s="68"/>
    </row>
    <row r="16" spans="1:11">
      <c r="A16" s="281"/>
      <c r="B16" s="282"/>
      <c r="C16" s="129" t="s">
        <v>93</v>
      </c>
      <c r="D16" s="130" t="s">
        <v>100</v>
      </c>
      <c r="E16" s="131" t="s">
        <v>107</v>
      </c>
      <c r="F16" s="222">
        <v>400000</v>
      </c>
      <c r="G16" s="234">
        <v>418428</v>
      </c>
      <c r="H16" s="234">
        <v>506297.88</v>
      </c>
      <c r="I16" s="230">
        <f t="shared" si="1"/>
        <v>87869.88</v>
      </c>
      <c r="J16" s="311">
        <v>1</v>
      </c>
      <c r="K16" s="68"/>
    </row>
    <row r="17" spans="1:11" ht="32.799999999999997">
      <c r="A17" s="281"/>
      <c r="B17" s="282"/>
      <c r="C17" s="129" t="s">
        <v>108</v>
      </c>
      <c r="D17" s="130" t="s">
        <v>111</v>
      </c>
      <c r="E17" s="131" t="s">
        <v>114</v>
      </c>
      <c r="F17" s="222">
        <v>280000</v>
      </c>
      <c r="G17" s="234">
        <v>145000</v>
      </c>
      <c r="H17" s="234">
        <v>175450</v>
      </c>
      <c r="I17" s="230">
        <f t="shared" si="1"/>
        <v>30450</v>
      </c>
      <c r="J17" s="311">
        <v>5</v>
      </c>
      <c r="K17" s="68"/>
    </row>
    <row r="18" spans="1:11">
      <c r="A18" s="281"/>
      <c r="B18" s="282"/>
      <c r="C18" s="129" t="s">
        <v>109</v>
      </c>
      <c r="D18" s="130" t="s">
        <v>112</v>
      </c>
      <c r="E18" s="130" t="s">
        <v>115</v>
      </c>
      <c r="F18" s="222">
        <v>500000</v>
      </c>
      <c r="G18" s="234">
        <v>466000</v>
      </c>
      <c r="H18" s="234">
        <v>563860</v>
      </c>
      <c r="I18" s="230">
        <f t="shared" si="1"/>
        <v>97860</v>
      </c>
      <c r="J18" s="311">
        <v>3</v>
      </c>
      <c r="K18" s="68"/>
    </row>
    <row r="19" spans="1:11" ht="22.1">
      <c r="A19" s="281"/>
      <c r="B19" s="282"/>
      <c r="C19" s="129" t="s">
        <v>110</v>
      </c>
      <c r="D19" s="130" t="s">
        <v>113</v>
      </c>
      <c r="E19" s="131" t="s">
        <v>116</v>
      </c>
      <c r="F19" s="222">
        <v>400000</v>
      </c>
      <c r="G19" s="234">
        <v>336000</v>
      </c>
      <c r="H19" s="234">
        <v>406560</v>
      </c>
      <c r="I19" s="230">
        <f t="shared" si="1"/>
        <v>70560</v>
      </c>
      <c r="J19" s="311">
        <v>4</v>
      </c>
      <c r="K19" s="68"/>
    </row>
    <row r="20" spans="1:11">
      <c r="A20" s="281"/>
      <c r="B20" s="282"/>
      <c r="C20" s="124" t="s">
        <v>117</v>
      </c>
      <c r="D20" s="125" t="s">
        <v>123</v>
      </c>
      <c r="E20" s="132" t="s">
        <v>136</v>
      </c>
      <c r="F20" s="222">
        <v>482653.02</v>
      </c>
      <c r="G20" s="235">
        <v>398886.79</v>
      </c>
      <c r="H20" s="234">
        <v>453003</v>
      </c>
      <c r="I20" s="230">
        <f t="shared" si="1"/>
        <v>54116.210000000021</v>
      </c>
      <c r="J20" s="312">
        <v>3</v>
      </c>
      <c r="K20" s="68"/>
    </row>
    <row r="21" spans="1:11" ht="22.1">
      <c r="A21" s="281"/>
      <c r="B21" s="282"/>
      <c r="C21" s="129" t="s">
        <v>71</v>
      </c>
      <c r="D21" s="130" t="s">
        <v>124</v>
      </c>
      <c r="E21" s="131" t="s">
        <v>137</v>
      </c>
      <c r="F21" s="221">
        <v>991894</v>
      </c>
      <c r="G21" s="234">
        <v>819747</v>
      </c>
      <c r="H21" s="234">
        <v>1013722</v>
      </c>
      <c r="I21" s="230">
        <f t="shared" si="1"/>
        <v>193975</v>
      </c>
      <c r="J21" s="312">
        <v>1</v>
      </c>
      <c r="K21" s="68"/>
    </row>
    <row r="22" spans="1:11" ht="22.1">
      <c r="A22" s="281"/>
      <c r="B22" s="282"/>
      <c r="C22" s="129" t="s">
        <v>72</v>
      </c>
      <c r="D22" s="130" t="s">
        <v>125</v>
      </c>
      <c r="E22" s="131" t="s">
        <v>138</v>
      </c>
      <c r="F22" s="222">
        <v>847971.97</v>
      </c>
      <c r="G22" s="234">
        <v>700803.28</v>
      </c>
      <c r="H22" s="234">
        <v>700803</v>
      </c>
      <c r="I22" s="230">
        <f t="shared" si="1"/>
        <v>-0.28000000002793968</v>
      </c>
      <c r="J22" s="312">
        <v>1</v>
      </c>
      <c r="K22" s="68"/>
    </row>
    <row r="23" spans="1:11" ht="22.1">
      <c r="A23" s="281"/>
      <c r="B23" s="282"/>
      <c r="C23" s="129" t="s">
        <v>118</v>
      </c>
      <c r="D23" s="130" t="s">
        <v>126</v>
      </c>
      <c r="E23" s="131" t="s">
        <v>139</v>
      </c>
      <c r="F23" s="222">
        <v>447362</v>
      </c>
      <c r="G23" s="234">
        <v>369721</v>
      </c>
      <c r="H23" s="234">
        <v>573749</v>
      </c>
      <c r="I23" s="230">
        <f t="shared" si="1"/>
        <v>204028</v>
      </c>
      <c r="J23" s="312">
        <v>10</v>
      </c>
      <c r="K23" s="68"/>
    </row>
    <row r="24" spans="1:11" ht="22.1">
      <c r="A24" s="281"/>
      <c r="B24" s="282"/>
      <c r="C24" s="129" t="s">
        <v>89</v>
      </c>
      <c r="D24" s="130" t="s">
        <v>127</v>
      </c>
      <c r="E24" s="131" t="s">
        <v>140</v>
      </c>
      <c r="F24" s="222">
        <v>955898.85</v>
      </c>
      <c r="G24" s="234">
        <v>789999.05</v>
      </c>
      <c r="H24" s="234">
        <v>1045708</v>
      </c>
      <c r="I24" s="230">
        <f t="shared" si="1"/>
        <v>255708.94999999995</v>
      </c>
      <c r="J24" s="312">
        <v>3</v>
      </c>
      <c r="K24" s="68"/>
    </row>
    <row r="25" spans="1:11" ht="22.1">
      <c r="A25" s="281"/>
      <c r="B25" s="282"/>
      <c r="C25" s="129" t="s">
        <v>119</v>
      </c>
      <c r="D25" s="130" t="s">
        <v>128</v>
      </c>
      <c r="E25" s="131" t="s">
        <v>141</v>
      </c>
      <c r="F25" s="222">
        <v>957210.75</v>
      </c>
      <c r="G25" s="234">
        <v>791083.25</v>
      </c>
      <c r="H25" s="234">
        <v>1177382</v>
      </c>
      <c r="I25" s="230">
        <f t="shared" si="1"/>
        <v>386298.75</v>
      </c>
      <c r="J25" s="312">
        <v>12</v>
      </c>
      <c r="K25" s="68"/>
    </row>
    <row r="26" spans="1:11" ht="22.1">
      <c r="A26" s="281"/>
      <c r="B26" s="282"/>
      <c r="C26" s="129" t="s">
        <v>70</v>
      </c>
      <c r="D26" s="130" t="s">
        <v>129</v>
      </c>
      <c r="E26" s="131" t="s">
        <v>142</v>
      </c>
      <c r="F26" s="222">
        <v>841918.24</v>
      </c>
      <c r="G26" s="234">
        <v>695800.2</v>
      </c>
      <c r="H26" s="234">
        <v>695800</v>
      </c>
      <c r="I26" s="230">
        <f t="shared" si="1"/>
        <v>-0.19999999995343387</v>
      </c>
      <c r="J26" s="312">
        <v>1</v>
      </c>
      <c r="K26" s="68"/>
    </row>
    <row r="27" spans="1:11" ht="22.1">
      <c r="A27" s="281"/>
      <c r="B27" s="282"/>
      <c r="C27" s="129" t="s">
        <v>120</v>
      </c>
      <c r="D27" s="130" t="s">
        <v>130</v>
      </c>
      <c r="E27" s="131" t="s">
        <v>143</v>
      </c>
      <c r="F27" s="222">
        <v>338800</v>
      </c>
      <c r="G27" s="234">
        <v>280000</v>
      </c>
      <c r="H27" s="234">
        <v>430000</v>
      </c>
      <c r="I27" s="230">
        <f t="shared" si="1"/>
        <v>150000</v>
      </c>
      <c r="J27" s="312">
        <v>1</v>
      </c>
      <c r="K27" s="68"/>
    </row>
    <row r="28" spans="1:11">
      <c r="A28" s="281"/>
      <c r="B28" s="282"/>
      <c r="C28" s="129" t="s">
        <v>121</v>
      </c>
      <c r="D28" s="130" t="s">
        <v>131</v>
      </c>
      <c r="E28" s="131" t="s">
        <v>144</v>
      </c>
      <c r="F28" s="222">
        <v>127625</v>
      </c>
      <c r="G28" s="234">
        <v>105475</v>
      </c>
      <c r="H28" s="234">
        <v>350000</v>
      </c>
      <c r="I28" s="230">
        <f t="shared" si="1"/>
        <v>244525</v>
      </c>
      <c r="J28" s="312">
        <v>11</v>
      </c>
      <c r="K28" s="68"/>
    </row>
    <row r="29" spans="1:11" ht="22.1">
      <c r="A29" s="281"/>
      <c r="B29" s="282"/>
      <c r="C29" s="129" t="s">
        <v>72</v>
      </c>
      <c r="D29" s="130" t="s">
        <v>132</v>
      </c>
      <c r="E29" s="131" t="s">
        <v>145</v>
      </c>
      <c r="F29" s="222">
        <v>691972.08</v>
      </c>
      <c r="G29" s="234">
        <v>571877.76</v>
      </c>
      <c r="H29" s="234">
        <v>571877</v>
      </c>
      <c r="I29" s="230">
        <f t="shared" si="1"/>
        <v>-0.76000000000931323</v>
      </c>
      <c r="J29" s="312">
        <v>1</v>
      </c>
      <c r="K29" s="68"/>
    </row>
    <row r="30" spans="1:11" ht="22.1">
      <c r="A30" s="281"/>
      <c r="B30" s="282"/>
      <c r="C30" s="129" t="s">
        <v>86</v>
      </c>
      <c r="D30" s="130" t="s">
        <v>133</v>
      </c>
      <c r="E30" s="131" t="s">
        <v>146</v>
      </c>
      <c r="F30" s="222">
        <v>722535.77</v>
      </c>
      <c r="G30" s="234">
        <v>597137</v>
      </c>
      <c r="H30" s="234">
        <v>713773</v>
      </c>
      <c r="I30" s="230">
        <f t="shared" si="1"/>
        <v>116636</v>
      </c>
      <c r="J30" s="312">
        <v>4</v>
      </c>
      <c r="K30" s="68"/>
    </row>
    <row r="31" spans="1:11">
      <c r="A31" s="281"/>
      <c r="B31" s="282"/>
      <c r="C31" s="129" t="s">
        <v>71</v>
      </c>
      <c r="D31" s="130" t="s">
        <v>134</v>
      </c>
      <c r="E31" s="131" t="s">
        <v>147</v>
      </c>
      <c r="F31" s="222">
        <v>615305.56999999995</v>
      </c>
      <c r="G31" s="234">
        <v>508517.18</v>
      </c>
      <c r="H31" s="234">
        <v>508517</v>
      </c>
      <c r="I31" s="230">
        <f t="shared" si="1"/>
        <v>-0.17999999999301508</v>
      </c>
      <c r="J31" s="312">
        <v>1</v>
      </c>
      <c r="K31" s="68"/>
    </row>
    <row r="32" spans="1:11" ht="15" thickBot="1">
      <c r="A32" s="288"/>
      <c r="B32" s="287"/>
      <c r="C32" s="133" t="s">
        <v>122</v>
      </c>
      <c r="D32" s="134" t="s">
        <v>135</v>
      </c>
      <c r="E32" s="135" t="s">
        <v>148</v>
      </c>
      <c r="F32" s="223">
        <v>227923</v>
      </c>
      <c r="G32" s="236">
        <v>188366</v>
      </c>
      <c r="H32" s="237">
        <v>209063</v>
      </c>
      <c r="I32" s="230">
        <f t="shared" si="1"/>
        <v>20697</v>
      </c>
      <c r="J32" s="313">
        <v>2</v>
      </c>
      <c r="K32" s="68"/>
    </row>
    <row r="33" spans="1:10" ht="15" thickBot="1">
      <c r="A33" s="61">
        <v>39</v>
      </c>
      <c r="B33" s="60" t="s">
        <v>16</v>
      </c>
      <c r="C33" s="22" t="s">
        <v>356</v>
      </c>
      <c r="D33" s="23"/>
      <c r="E33" s="121" t="s">
        <v>357</v>
      </c>
      <c r="F33" s="224">
        <v>306545</v>
      </c>
      <c r="G33" s="238">
        <v>306545</v>
      </c>
      <c r="H33" s="239">
        <v>306545</v>
      </c>
      <c r="I33" s="228">
        <f t="shared" ref="I33:I34" si="2">H33-G33</f>
        <v>0</v>
      </c>
      <c r="J33" s="314"/>
    </row>
    <row r="34" spans="1:10" ht="15" thickBot="1">
      <c r="A34" s="275" t="s">
        <v>18</v>
      </c>
      <c r="B34" s="276"/>
      <c r="C34" s="276"/>
      <c r="D34" s="276"/>
      <c r="E34" s="277"/>
      <c r="F34" s="225">
        <f>SUM(F6:F33)</f>
        <v>15500690.530000001</v>
      </c>
      <c r="G34" s="240">
        <f>SUM(G6:G33)</f>
        <v>11565074.93</v>
      </c>
      <c r="H34" s="241">
        <f>SUM(H6:H33)</f>
        <v>14069867.57</v>
      </c>
      <c r="I34" s="231">
        <f t="shared" si="2"/>
        <v>2504792.6400000006</v>
      </c>
      <c r="J34" s="299"/>
    </row>
    <row r="35" spans="1:10">
      <c r="A35" s="8">
        <v>5</v>
      </c>
      <c r="B35" s="20" t="s">
        <v>31</v>
      </c>
      <c r="C35" s="104" t="s">
        <v>358</v>
      </c>
      <c r="D35" s="104" t="s">
        <v>74</v>
      </c>
      <c r="E35" s="104" t="s">
        <v>359</v>
      </c>
      <c r="F35" s="183">
        <v>290614</v>
      </c>
      <c r="G35" s="242">
        <v>240163.41</v>
      </c>
      <c r="H35" s="242">
        <v>240163.41</v>
      </c>
      <c r="I35" s="242">
        <f t="shared" ref="I35:I36" si="3">H35-G35</f>
        <v>0</v>
      </c>
      <c r="J35" s="301" t="s">
        <v>74</v>
      </c>
    </row>
    <row r="36" spans="1:10">
      <c r="A36" s="8">
        <v>6</v>
      </c>
      <c r="B36" s="20" t="s">
        <v>20</v>
      </c>
      <c r="C36" s="104" t="s">
        <v>360</v>
      </c>
      <c r="D36" s="104" t="s">
        <v>361</v>
      </c>
      <c r="E36" s="104" t="s">
        <v>362</v>
      </c>
      <c r="F36" s="183">
        <v>252938.4</v>
      </c>
      <c r="G36" s="242">
        <v>209040</v>
      </c>
      <c r="H36" s="242">
        <v>209040</v>
      </c>
      <c r="I36" s="242">
        <f t="shared" si="3"/>
        <v>0</v>
      </c>
      <c r="J36" s="301"/>
    </row>
    <row r="37" spans="1:10">
      <c r="A37" s="8">
        <v>9</v>
      </c>
      <c r="B37" s="20" t="s">
        <v>34</v>
      </c>
      <c r="C37" s="100" t="s">
        <v>363</v>
      </c>
      <c r="D37" s="100" t="s">
        <v>74</v>
      </c>
      <c r="E37" s="100" t="s">
        <v>364</v>
      </c>
      <c r="F37" s="178">
        <v>1626324</v>
      </c>
      <c r="G37" s="229">
        <v>1344069</v>
      </c>
      <c r="H37" s="229">
        <v>1344069</v>
      </c>
      <c r="I37" s="243">
        <v>0</v>
      </c>
      <c r="J37" s="301" t="s">
        <v>304</v>
      </c>
    </row>
    <row r="38" spans="1:10" ht="21.4">
      <c r="A38" s="8">
        <v>12</v>
      </c>
      <c r="B38" s="20" t="s">
        <v>37</v>
      </c>
      <c r="C38" s="107" t="s">
        <v>365</v>
      </c>
      <c r="D38" s="107" t="s">
        <v>293</v>
      </c>
      <c r="E38" s="122" t="s">
        <v>366</v>
      </c>
      <c r="F38" s="178">
        <v>428860</v>
      </c>
      <c r="G38" s="229">
        <v>361630</v>
      </c>
      <c r="H38" s="229">
        <v>365269</v>
      </c>
      <c r="I38" s="243">
        <f>H38-G38</f>
        <v>3639</v>
      </c>
      <c r="J38" s="303" t="s">
        <v>352</v>
      </c>
    </row>
    <row r="39" spans="1:10" ht="22.1">
      <c r="A39" s="8">
        <v>15</v>
      </c>
      <c r="B39" s="20" t="s">
        <v>21</v>
      </c>
      <c r="C39" s="107" t="s">
        <v>367</v>
      </c>
      <c r="D39" s="107" t="s">
        <v>368</v>
      </c>
      <c r="E39" s="107" t="s">
        <v>369</v>
      </c>
      <c r="F39" s="178">
        <v>436883</v>
      </c>
      <c r="G39" s="229">
        <v>361060</v>
      </c>
      <c r="H39" s="229">
        <v>400000</v>
      </c>
      <c r="I39" s="243">
        <f t="shared" ref="I39" si="4">H39-G39</f>
        <v>38940</v>
      </c>
      <c r="J39" s="303" t="s">
        <v>310</v>
      </c>
    </row>
    <row r="40" spans="1:10">
      <c r="A40" s="8">
        <v>16</v>
      </c>
      <c r="B40" s="20" t="s">
        <v>40</v>
      </c>
      <c r="C40" s="100" t="s">
        <v>370</v>
      </c>
      <c r="D40" s="100" t="s">
        <v>371</v>
      </c>
      <c r="E40" s="100" t="s">
        <v>372</v>
      </c>
      <c r="F40" s="178">
        <v>273498.83</v>
      </c>
      <c r="G40" s="229">
        <v>225641.53</v>
      </c>
      <c r="H40" s="229">
        <v>499995</v>
      </c>
      <c r="I40" s="243">
        <v>274353.46999999997</v>
      </c>
      <c r="J40" s="301" t="s">
        <v>312</v>
      </c>
    </row>
    <row r="41" spans="1:10">
      <c r="A41" s="103"/>
      <c r="B41" s="75"/>
      <c r="C41" s="100" t="s">
        <v>373</v>
      </c>
      <c r="D41" s="100" t="s">
        <v>374</v>
      </c>
      <c r="E41" s="100" t="s">
        <v>375</v>
      </c>
      <c r="F41" s="178">
        <v>355410</v>
      </c>
      <c r="G41" s="229">
        <v>293727</v>
      </c>
      <c r="H41" s="229">
        <v>320000</v>
      </c>
      <c r="I41" s="243">
        <v>26273</v>
      </c>
      <c r="J41" s="301" t="s">
        <v>304</v>
      </c>
    </row>
    <row r="42" spans="1:10">
      <c r="A42" s="8">
        <v>17</v>
      </c>
      <c r="B42" s="20" t="s">
        <v>22</v>
      </c>
      <c r="C42" s="100" t="s">
        <v>376</v>
      </c>
      <c r="D42" s="100" t="s">
        <v>377</v>
      </c>
      <c r="E42" s="100" t="s">
        <v>378</v>
      </c>
      <c r="F42" s="178">
        <v>254870.65</v>
      </c>
      <c r="G42" s="229">
        <v>210636.9</v>
      </c>
      <c r="H42" s="229">
        <v>200000</v>
      </c>
      <c r="I42" s="243">
        <f t="shared" ref="I42:I43" si="5">H42-G42</f>
        <v>-10636.899999999994</v>
      </c>
      <c r="J42" s="301" t="s">
        <v>74</v>
      </c>
    </row>
    <row r="43" spans="1:10">
      <c r="A43" s="103"/>
      <c r="B43" s="75"/>
      <c r="C43" s="100" t="s">
        <v>379</v>
      </c>
      <c r="D43" s="100" t="s">
        <v>380</v>
      </c>
      <c r="E43" s="100" t="s">
        <v>381</v>
      </c>
      <c r="F43" s="178">
        <v>794970</v>
      </c>
      <c r="G43" s="229">
        <v>657000</v>
      </c>
      <c r="H43" s="229">
        <v>794970</v>
      </c>
      <c r="I43" s="243">
        <f t="shared" si="5"/>
        <v>137970</v>
      </c>
      <c r="J43" s="301" t="s">
        <v>74</v>
      </c>
    </row>
    <row r="44" spans="1:10" ht="22.85" thickBot="1">
      <c r="A44" s="8">
        <v>18</v>
      </c>
      <c r="B44" s="20" t="s">
        <v>41</v>
      </c>
      <c r="C44" s="100" t="s">
        <v>382</v>
      </c>
      <c r="D44" s="100" t="s">
        <v>74</v>
      </c>
      <c r="E44" s="100" t="s">
        <v>383</v>
      </c>
      <c r="F44" s="178">
        <v>495600</v>
      </c>
      <c r="G44" s="229">
        <v>495600</v>
      </c>
      <c r="H44" s="229">
        <v>495600</v>
      </c>
      <c r="I44" s="243">
        <v>0</v>
      </c>
      <c r="J44" s="301" t="s">
        <v>74</v>
      </c>
    </row>
    <row r="45" spans="1:10" ht="22.1">
      <c r="A45" s="8">
        <v>19</v>
      </c>
      <c r="B45" s="20" t="s">
        <v>42</v>
      </c>
      <c r="C45" s="62" t="s">
        <v>384</v>
      </c>
      <c r="D45" s="63" t="s">
        <v>385</v>
      </c>
      <c r="E45" s="64" t="s">
        <v>386</v>
      </c>
      <c r="F45" s="226">
        <v>503600</v>
      </c>
      <c r="G45" s="244">
        <v>503600</v>
      </c>
      <c r="H45" s="245">
        <v>520000</v>
      </c>
      <c r="I45" s="245">
        <f t="shared" ref="I45" si="6">H45-G45</f>
        <v>16400</v>
      </c>
      <c r="J45" s="315" t="s">
        <v>74</v>
      </c>
    </row>
    <row r="46" spans="1:10">
      <c r="A46" s="103"/>
      <c r="B46" s="75"/>
      <c r="C46" s="115" t="s">
        <v>387</v>
      </c>
      <c r="D46" s="116"/>
      <c r="E46" s="117" t="s">
        <v>388</v>
      </c>
      <c r="F46" s="188">
        <v>200000</v>
      </c>
      <c r="G46" s="246">
        <v>200000</v>
      </c>
      <c r="H46" s="242">
        <v>200000</v>
      </c>
      <c r="I46" s="242">
        <f>H46-G46</f>
        <v>0</v>
      </c>
      <c r="J46" s="306" t="s">
        <v>74</v>
      </c>
    </row>
    <row r="47" spans="1:10" ht="22.1">
      <c r="A47" s="8">
        <v>20</v>
      </c>
      <c r="B47" s="20" t="s">
        <v>23</v>
      </c>
      <c r="C47" s="100" t="s">
        <v>389</v>
      </c>
      <c r="D47" s="100" t="s">
        <v>74</v>
      </c>
      <c r="E47" s="100" t="s">
        <v>390</v>
      </c>
      <c r="F47" s="178">
        <v>342939.41</v>
      </c>
      <c r="G47" s="229">
        <v>283421</v>
      </c>
      <c r="H47" s="229">
        <v>283421</v>
      </c>
      <c r="I47" s="243">
        <f t="shared" ref="I47:I48" si="7">H47-G47</f>
        <v>0</v>
      </c>
      <c r="J47" s="301" t="s">
        <v>74</v>
      </c>
    </row>
    <row r="48" spans="1:10">
      <c r="A48" s="103"/>
      <c r="B48" s="75"/>
      <c r="C48" s="100" t="s">
        <v>391</v>
      </c>
      <c r="D48" s="100"/>
      <c r="E48" s="100" t="s">
        <v>392</v>
      </c>
      <c r="F48" s="178">
        <v>669760</v>
      </c>
      <c r="G48" s="229">
        <v>669760</v>
      </c>
      <c r="H48" s="229">
        <v>669760</v>
      </c>
      <c r="I48" s="243">
        <f t="shared" si="7"/>
        <v>0</v>
      </c>
      <c r="J48" s="301" t="s">
        <v>74</v>
      </c>
    </row>
    <row r="49" spans="1:10" ht="22.1">
      <c r="A49" s="11">
        <v>25</v>
      </c>
      <c r="B49" s="17" t="s">
        <v>25</v>
      </c>
      <c r="C49" s="123" t="s">
        <v>393</v>
      </c>
      <c r="D49" s="123" t="s">
        <v>394</v>
      </c>
      <c r="E49" s="123" t="s">
        <v>395</v>
      </c>
      <c r="F49" s="227">
        <v>216012</v>
      </c>
      <c r="G49" s="247">
        <v>216012</v>
      </c>
      <c r="H49" s="247">
        <v>216012</v>
      </c>
      <c r="I49" s="243">
        <v>0</v>
      </c>
      <c r="J49" s="316" t="s">
        <v>226</v>
      </c>
    </row>
    <row r="50" spans="1:10" ht="15" thickBot="1">
      <c r="C50" s="107" t="s">
        <v>396</v>
      </c>
      <c r="D50" s="107" t="s">
        <v>397</v>
      </c>
      <c r="E50" s="107" t="s">
        <v>398</v>
      </c>
      <c r="F50" s="178">
        <v>475288</v>
      </c>
      <c r="G50" s="229">
        <v>475288</v>
      </c>
      <c r="H50" s="229">
        <v>475288</v>
      </c>
      <c r="I50" s="242">
        <f t="shared" ref="I50" si="8">H50-G50</f>
        <v>0</v>
      </c>
      <c r="J50" s="303" t="s">
        <v>304</v>
      </c>
    </row>
    <row r="51" spans="1:10" ht="15.7" thickTop="1" thickBot="1">
      <c r="A51" s="275" t="s">
        <v>26</v>
      </c>
      <c r="B51" s="276"/>
      <c r="C51" s="276"/>
      <c r="D51" s="276"/>
      <c r="E51" s="277"/>
      <c r="F51" s="189">
        <f>SUM(F35:F50)</f>
        <v>7617568.29</v>
      </c>
      <c r="G51" s="248">
        <f>SUM(G35:G50)</f>
        <v>6746648.8399999999</v>
      </c>
      <c r="H51" s="249">
        <f>SUM(H35:H50)</f>
        <v>7233587.4100000001</v>
      </c>
      <c r="I51" s="250">
        <f>SUM(I40:I50)</f>
        <v>444359.56999999995</v>
      </c>
      <c r="J51" s="283"/>
    </row>
    <row r="52" spans="1:10" ht="15.7" thickTop="1" thickBot="1">
      <c r="A52" s="272" t="s">
        <v>27</v>
      </c>
      <c r="B52" s="273"/>
      <c r="C52" s="273"/>
      <c r="D52" s="273"/>
      <c r="E52" s="273"/>
      <c r="F52" s="190">
        <f>SUM(F51+F34)</f>
        <v>23118258.82</v>
      </c>
      <c r="G52" s="251">
        <f>SUM(G51,G34)</f>
        <v>18311723.77</v>
      </c>
      <c r="H52" s="252">
        <f>SUM(H51,H34)</f>
        <v>21303454.98</v>
      </c>
      <c r="I52" s="253">
        <f>SUM(I51,I34)</f>
        <v>2949152.2100000004</v>
      </c>
      <c r="J52" s="284"/>
    </row>
  </sheetData>
  <mergeCells count="12">
    <mergeCell ref="J51:J52"/>
    <mergeCell ref="A52:E52"/>
    <mergeCell ref="A34:E34"/>
    <mergeCell ref="A8:A32"/>
    <mergeCell ref="B8:B32"/>
    <mergeCell ref="A51:E51"/>
    <mergeCell ref="A6:A7"/>
    <mergeCell ref="B6:B7"/>
    <mergeCell ref="A1:J1"/>
    <mergeCell ref="A3:J3"/>
    <mergeCell ref="A4:J4"/>
    <mergeCell ref="G2:H2"/>
  </mergeCells>
  <pageMargins left="0.23622047244094491" right="0.23622047244094491" top="0.55118110236220474" bottom="0.74803149606299213" header="0.31496062992125984" footer="0.31496062992125984"/>
  <pageSetup paperSize="9" scale="6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M14" sqref="M14"/>
    </sheetView>
  </sheetViews>
  <sheetFormatPr defaultRowHeight="14.3"/>
  <cols>
    <col min="2" max="2" width="24" customWidth="1"/>
    <col min="3" max="3" width="27" customWidth="1"/>
    <col min="4" max="4" width="15.140625" customWidth="1"/>
    <col min="5" max="5" width="22" customWidth="1"/>
    <col min="6" max="9" width="16.5703125" customWidth="1"/>
  </cols>
  <sheetData>
    <row r="1" spans="1:12">
      <c r="A1" s="271" t="s">
        <v>49</v>
      </c>
      <c r="B1" s="271"/>
      <c r="C1" s="271"/>
      <c r="D1" s="271"/>
      <c r="E1" s="271"/>
      <c r="F1" s="271"/>
      <c r="G1" s="271"/>
      <c r="H1" s="271"/>
      <c r="I1" s="271"/>
      <c r="J1" s="271"/>
    </row>
    <row r="2" spans="1:12">
      <c r="A2" s="26" t="s">
        <v>0</v>
      </c>
      <c r="B2" s="7"/>
      <c r="C2" s="27"/>
      <c r="D2" s="7"/>
      <c r="E2" s="27"/>
      <c r="F2" s="7"/>
      <c r="G2" s="270" t="s">
        <v>67</v>
      </c>
      <c r="H2" s="270"/>
      <c r="I2" s="7"/>
      <c r="J2" s="28" t="s">
        <v>51</v>
      </c>
    </row>
    <row r="3" spans="1:12" ht="15.7">
      <c r="A3" s="274" t="s">
        <v>69</v>
      </c>
      <c r="B3" s="274"/>
      <c r="C3" s="274"/>
      <c r="D3" s="274"/>
      <c r="E3" s="274"/>
      <c r="F3" s="274"/>
      <c r="G3" s="274"/>
      <c r="H3" s="274"/>
      <c r="I3" s="274"/>
      <c r="J3" s="274"/>
    </row>
    <row r="4" spans="1:12" ht="15" thickBot="1">
      <c r="A4" s="269" t="s">
        <v>76</v>
      </c>
      <c r="B4" s="269"/>
      <c r="C4" s="269"/>
      <c r="D4" s="269"/>
      <c r="E4" s="269"/>
      <c r="F4" s="269"/>
      <c r="G4" s="269"/>
      <c r="H4" s="269"/>
      <c r="I4" s="269"/>
      <c r="J4" s="269"/>
    </row>
    <row r="5" spans="1:12" ht="54.2" thickBot="1">
      <c r="A5" s="50" t="s">
        <v>3</v>
      </c>
      <c r="B5" s="10" t="s">
        <v>4</v>
      </c>
      <c r="C5" s="15" t="s">
        <v>46</v>
      </c>
      <c r="D5" s="15" t="s">
        <v>6</v>
      </c>
      <c r="E5" s="15" t="s">
        <v>7</v>
      </c>
      <c r="F5" s="15" t="s">
        <v>8</v>
      </c>
      <c r="G5" s="15" t="s">
        <v>9</v>
      </c>
      <c r="H5" s="15" t="s">
        <v>10</v>
      </c>
      <c r="I5" s="9" t="s">
        <v>11</v>
      </c>
      <c r="J5" s="320" t="s">
        <v>47</v>
      </c>
    </row>
    <row r="6" spans="1:12" ht="32.799999999999997">
      <c r="A6" s="280">
        <v>36</v>
      </c>
      <c r="B6" s="278" t="s">
        <v>14</v>
      </c>
      <c r="C6" s="137" t="s">
        <v>149</v>
      </c>
      <c r="D6" s="138" t="s">
        <v>150</v>
      </c>
      <c r="E6" s="139" t="s">
        <v>151</v>
      </c>
      <c r="F6" s="256">
        <v>537.24</v>
      </c>
      <c r="G6" s="256">
        <v>444</v>
      </c>
      <c r="H6" s="257">
        <v>500</v>
      </c>
      <c r="I6" s="324">
        <f>SUM(H6-G6)</f>
        <v>56</v>
      </c>
      <c r="J6" s="321">
        <v>3</v>
      </c>
    </row>
    <row r="7" spans="1:12" ht="43.5">
      <c r="A7" s="281"/>
      <c r="B7" s="282"/>
      <c r="C7" s="126" t="s">
        <v>153</v>
      </c>
      <c r="D7" s="127" t="s">
        <v>154</v>
      </c>
      <c r="E7" s="128" t="s">
        <v>152</v>
      </c>
      <c r="F7" s="195">
        <v>2890647</v>
      </c>
      <c r="G7" s="195">
        <v>2388965</v>
      </c>
      <c r="H7" s="195">
        <v>2785415</v>
      </c>
      <c r="I7" s="254">
        <f t="shared" ref="I7:I10" si="0">SUM(H7-G7)</f>
        <v>396450</v>
      </c>
      <c r="J7" s="322">
        <v>2</v>
      </c>
    </row>
    <row r="8" spans="1:12" ht="54.2">
      <c r="A8" s="281"/>
      <c r="B8" s="282"/>
      <c r="C8" s="126" t="s">
        <v>155</v>
      </c>
      <c r="D8" s="127" t="s">
        <v>156</v>
      </c>
      <c r="E8" s="128" t="s">
        <v>157</v>
      </c>
      <c r="F8" s="195">
        <v>3628869</v>
      </c>
      <c r="G8" s="195">
        <v>2999065</v>
      </c>
      <c r="H8" s="195">
        <v>4794770</v>
      </c>
      <c r="I8" s="254">
        <f>SUM(H8-G8)</f>
        <v>1795705</v>
      </c>
      <c r="J8" s="310">
        <v>3</v>
      </c>
      <c r="L8" s="80"/>
    </row>
    <row r="9" spans="1:12" ht="32.799999999999997">
      <c r="A9" s="281"/>
      <c r="B9" s="282"/>
      <c r="C9" s="126" t="s">
        <v>158</v>
      </c>
      <c r="D9" s="127" t="s">
        <v>159</v>
      </c>
      <c r="E9" s="128" t="s">
        <v>160</v>
      </c>
      <c r="F9" s="195">
        <v>2578703</v>
      </c>
      <c r="G9" s="195">
        <v>2131159.81</v>
      </c>
      <c r="H9" s="195">
        <v>2434000</v>
      </c>
      <c r="I9" s="254">
        <f>SUM(H9-G9)</f>
        <v>302840.18999999994</v>
      </c>
      <c r="J9" s="310">
        <v>4</v>
      </c>
    </row>
    <row r="10" spans="1:12" ht="33.5" thickBot="1">
      <c r="A10" s="281"/>
      <c r="B10" s="282"/>
      <c r="C10" s="126" t="s">
        <v>71</v>
      </c>
      <c r="D10" s="127" t="s">
        <v>161</v>
      </c>
      <c r="E10" s="128" t="s">
        <v>162</v>
      </c>
      <c r="F10" s="195">
        <v>2166778.46</v>
      </c>
      <c r="G10" s="195">
        <v>1790726</v>
      </c>
      <c r="H10" s="195">
        <v>2522672</v>
      </c>
      <c r="I10" s="254">
        <f t="shared" si="0"/>
        <v>731946</v>
      </c>
      <c r="J10" s="310">
        <v>9</v>
      </c>
    </row>
    <row r="11" spans="1:12" ht="15" thickBot="1">
      <c r="A11" s="275" t="s">
        <v>18</v>
      </c>
      <c r="B11" s="276"/>
      <c r="C11" s="276"/>
      <c r="D11" s="276"/>
      <c r="E11" s="277"/>
      <c r="F11" s="258">
        <f>SUM(F6:F10)</f>
        <v>11265534.699999999</v>
      </c>
      <c r="G11" s="259">
        <f>SUM(G6:G10)</f>
        <v>9310359.8100000005</v>
      </c>
      <c r="H11" s="260">
        <f>SUM(H6:H10)</f>
        <v>12537357</v>
      </c>
      <c r="I11" s="255">
        <f t="shared" ref="I11" si="1">H11-G11</f>
        <v>3226997.1899999995</v>
      </c>
      <c r="J11" s="299"/>
    </row>
    <row r="12" spans="1:12" ht="15" thickBot="1">
      <c r="A12" s="272" t="s">
        <v>399</v>
      </c>
      <c r="B12" s="273"/>
      <c r="C12" s="273"/>
      <c r="D12" s="273"/>
      <c r="E12" s="273"/>
      <c r="F12" s="317">
        <f>SUM(F11:F11)</f>
        <v>11265534.699999999</v>
      </c>
      <c r="G12" s="318">
        <f>SUM(G11:G11)</f>
        <v>9310359.8100000005</v>
      </c>
      <c r="H12" s="318">
        <f>SUM(H11:H11)</f>
        <v>12537357</v>
      </c>
      <c r="I12" s="319">
        <f t="shared" ref="I12" si="2">H12-G12</f>
        <v>3226997.1899999995</v>
      </c>
      <c r="J12" s="323"/>
    </row>
  </sheetData>
  <mergeCells count="8">
    <mergeCell ref="A1:J1"/>
    <mergeCell ref="A3:J3"/>
    <mergeCell ref="A4:J4"/>
    <mergeCell ref="G2:H2"/>
    <mergeCell ref="A12:E12"/>
    <mergeCell ref="A11:E11"/>
    <mergeCell ref="A6:A10"/>
    <mergeCell ref="B6:B10"/>
  </mergeCells>
  <pageMargins left="0.23622047244094491" right="0.23622047244094491" top="0.55118110236220474" bottom="0.74803149606299213" header="0.31496062992125984" footer="0.31496062992125984"/>
  <pageSetup paperSize="9" scale="7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7"/>
  <sheetViews>
    <sheetView workbookViewId="0">
      <selection activeCell="C14" sqref="C14"/>
    </sheetView>
  </sheetViews>
  <sheetFormatPr defaultRowHeight="14.3"/>
  <sheetData>
    <row r="1" spans="1:1">
      <c r="A1" t="s">
        <v>61</v>
      </c>
    </row>
    <row r="3" spans="1:1">
      <c r="A3" t="s">
        <v>62</v>
      </c>
    </row>
    <row r="4" spans="1:1">
      <c r="A4" t="s">
        <v>63</v>
      </c>
    </row>
    <row r="5" spans="1:1">
      <c r="A5" t="s">
        <v>64</v>
      </c>
    </row>
    <row r="6" spans="1:1">
      <c r="A6" t="s">
        <v>65</v>
      </c>
    </row>
    <row r="7" spans="1:1">
      <c r="A7" t="s">
        <v>66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3"/>
  <sheetData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3"/>
  <sheetData/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3"/>
  <sheetData/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</vt:i4>
      </vt:variant>
    </vt:vector>
  </HeadingPairs>
  <TitlesOfParts>
    <vt:vector size="11" baseType="lpstr">
      <vt:lpstr>5-50</vt:lpstr>
      <vt:lpstr>50-199</vt:lpstr>
      <vt:lpstr>200-1 999</vt:lpstr>
      <vt:lpstr>nad 2 mil.</vt:lpstr>
      <vt:lpstr>List1</vt:lpstr>
      <vt:lpstr>List2</vt:lpstr>
      <vt:lpstr>List3</vt:lpstr>
      <vt:lpstr>List4</vt:lpstr>
      <vt:lpstr>List5</vt:lpstr>
      <vt:lpstr>'200-1 999'!Názvy_tisku</vt:lpstr>
      <vt:lpstr>'50-199'!Názvy_tisku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</dc:creator>
  <cp:lastModifiedBy>Jitka Jarošová</cp:lastModifiedBy>
  <cp:lastPrinted>2016-02-23T06:32:20Z</cp:lastPrinted>
  <dcterms:created xsi:type="dcterms:W3CDTF">2014-01-27T12:38:44Z</dcterms:created>
  <dcterms:modified xsi:type="dcterms:W3CDTF">2016-03-21T15:31:13Z</dcterms:modified>
</cp:coreProperties>
</file>