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2" yWindow="86" windowWidth="19162" windowHeight="5703" activeTab="2"/>
  </bookViews>
  <sheets>
    <sheet name="5-50" sheetId="4" r:id="rId1"/>
    <sheet name="50-199" sheetId="1" r:id="rId2"/>
    <sheet name="200-1 999" sheetId="2" r:id="rId3"/>
    <sheet name="nad 2 mil." sheetId="3" r:id="rId4"/>
    <sheet name="List1" sheetId="5" r:id="rId5"/>
    <sheet name="List2" sheetId="6" r:id="rId6"/>
  </sheets>
  <calcPr calcId="125725"/>
</workbook>
</file>

<file path=xl/calcChain.xml><?xml version="1.0" encoding="utf-8"?>
<calcChain xmlns="http://schemas.openxmlformats.org/spreadsheetml/2006/main">
  <c r="H100" i="1"/>
  <c r="H79" i="2"/>
  <c r="F74" i="3"/>
  <c r="D48" i="4"/>
  <c r="C48"/>
  <c r="D22" l="1"/>
  <c r="I9" i="1"/>
  <c r="D47" i="4" l="1"/>
  <c r="C47"/>
  <c r="I41" i="2" l="1"/>
  <c r="I40" i="1" l="1"/>
  <c r="I78" i="2" l="1"/>
  <c r="F78"/>
  <c r="I72"/>
  <c r="I71"/>
  <c r="I69"/>
  <c r="I53"/>
  <c r="I99" i="1"/>
  <c r="I91" l="1"/>
  <c r="I90"/>
  <c r="I88"/>
  <c r="I44"/>
  <c r="I32"/>
  <c r="I34" i="3" l="1"/>
  <c r="I28" i="2"/>
  <c r="I27"/>
  <c r="I26"/>
  <c r="I25"/>
  <c r="I29" i="3"/>
  <c r="I28"/>
  <c r="I27"/>
  <c r="I26"/>
  <c r="I33"/>
  <c r="I32"/>
  <c r="I31"/>
  <c r="I30"/>
  <c r="I40" i="2"/>
  <c r="I39"/>
  <c r="I38"/>
  <c r="I37"/>
  <c r="I36"/>
  <c r="I35"/>
  <c r="I34"/>
  <c r="I33"/>
  <c r="I32"/>
  <c r="I31"/>
  <c r="I30"/>
  <c r="I29"/>
  <c r="G49" l="1"/>
  <c r="F49"/>
  <c r="G74" i="3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H48"/>
  <c r="G48"/>
  <c r="F48"/>
  <c r="I47"/>
  <c r="I45"/>
  <c r="I44"/>
  <c r="I43"/>
  <c r="I42"/>
  <c r="I41"/>
  <c r="I40"/>
  <c r="I39"/>
  <c r="I38"/>
  <c r="I37"/>
  <c r="I36"/>
  <c r="I3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G79" i="2"/>
  <c r="F79"/>
  <c r="F80" s="1"/>
  <c r="I77"/>
  <c r="I76"/>
  <c r="I75"/>
  <c r="I74"/>
  <c r="I73"/>
  <c r="I70"/>
  <c r="I66"/>
  <c r="I65"/>
  <c r="I64"/>
  <c r="I63"/>
  <c r="I62"/>
  <c r="I61"/>
  <c r="I60"/>
  <c r="I59"/>
  <c r="I58"/>
  <c r="I56"/>
  <c r="I52"/>
  <c r="I51"/>
  <c r="I50"/>
  <c r="H49"/>
  <c r="H80" s="1"/>
  <c r="I48"/>
  <c r="I46"/>
  <c r="I44"/>
  <c r="I43"/>
  <c r="I42"/>
  <c r="I23"/>
  <c r="I22"/>
  <c r="I21"/>
  <c r="I20"/>
  <c r="I19"/>
  <c r="I18"/>
  <c r="I17"/>
  <c r="I16"/>
  <c r="I15"/>
  <c r="I14"/>
  <c r="I13"/>
  <c r="I12"/>
  <c r="I11"/>
  <c r="I10"/>
  <c r="I9"/>
  <c r="I8"/>
  <c r="I7"/>
  <c r="I6"/>
  <c r="F38" i="1"/>
  <c r="I41"/>
  <c r="I43"/>
  <c r="I80"/>
  <c r="I81"/>
  <c r="I82"/>
  <c r="I83"/>
  <c r="I84"/>
  <c r="I85"/>
  <c r="I86"/>
  <c r="I87"/>
  <c r="I89"/>
  <c r="I93"/>
  <c r="I94"/>
  <c r="I95"/>
  <c r="I96"/>
  <c r="I97"/>
  <c r="I98"/>
  <c r="I39"/>
  <c r="G100"/>
  <c r="F100"/>
  <c r="F101" s="1"/>
  <c r="I7"/>
  <c r="I8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4"/>
  <c r="I35"/>
  <c r="I37"/>
  <c r="I6"/>
  <c r="H38"/>
  <c r="G38"/>
  <c r="I79" i="2" l="1"/>
  <c r="I80" s="1"/>
  <c r="I100" i="1"/>
  <c r="I48" i="3"/>
  <c r="G80" i="2"/>
  <c r="G75" i="3"/>
  <c r="I49" i="2"/>
  <c r="D49" i="4"/>
  <c r="I38" i="1"/>
  <c r="G101"/>
  <c r="C22" i="4"/>
  <c r="C49" s="1"/>
  <c r="I101" i="1" l="1"/>
  <c r="H101"/>
  <c r="H74" i="3"/>
  <c r="I74"/>
  <c r="I75"/>
</calcChain>
</file>

<file path=xl/sharedStrings.xml><?xml version="1.0" encoding="utf-8"?>
<sst xmlns="http://schemas.openxmlformats.org/spreadsheetml/2006/main" count="496" uniqueCount="291">
  <si>
    <t>Statutární město Děčín</t>
  </si>
  <si>
    <t>Tabulka č.2</t>
  </si>
  <si>
    <t>Veřejné zakázky nad 50 000 - 199 999 Kč (bez DPH)</t>
  </si>
  <si>
    <t>číslo odboru/ PO</t>
  </si>
  <si>
    <t>Odbor MM zajišťující administrativní práce za zadavatele statutární město Děčín/příspěvková organizace zřízená městem</t>
  </si>
  <si>
    <t>Počet zakázek</t>
  </si>
  <si>
    <t>Číslo zakázky</t>
  </si>
  <si>
    <t>Popis zakázky</t>
  </si>
  <si>
    <t xml:space="preserve">Celková částka v Kč vč. DPH </t>
  </si>
  <si>
    <t>Cena v Kč bez DPH</t>
  </si>
  <si>
    <t>Předpokládaná hodnota v Kč bez DPH</t>
  </si>
  <si>
    <t>Rozdíl mezi předpokládanou a konečnou cenou bez DPH</t>
  </si>
  <si>
    <t>Odbor provozní a organizační</t>
  </si>
  <si>
    <t>Odbor správních činn. a OŽÚ</t>
  </si>
  <si>
    <t>Odbor stavební úřad</t>
  </si>
  <si>
    <t>Odbor životního prostředí</t>
  </si>
  <si>
    <t>Odbor ekonomický</t>
  </si>
  <si>
    <t>Odbor rozvoje</t>
  </si>
  <si>
    <t>Odbor soc.věcí a zdravotnictví</t>
  </si>
  <si>
    <t>Odbor školství a kultury</t>
  </si>
  <si>
    <t>Městská policie</t>
  </si>
  <si>
    <t>Středisko městských služeb Děčín</t>
  </si>
  <si>
    <t>odbory magistrátu města celkem</t>
  </si>
  <si>
    <t>Zámek Děčín</t>
  </si>
  <si>
    <t>Městské divadlo Děčín</t>
  </si>
  <si>
    <t>ZŠ a MŠ Děčín XXVII-Kosmon.177</t>
  </si>
  <si>
    <t>ZŠ Děčín II-Kamenická 1145</t>
  </si>
  <si>
    <t>ZŠ a MŠ Děčín IX-Mách.nám.688/11</t>
  </si>
  <si>
    <t>ŠJ Děčín I-Sládkova 1300/13</t>
  </si>
  <si>
    <t>Děčínská sport.Děčín III-Obl.1400/6</t>
  </si>
  <si>
    <t>příspěvkové organizace celkem</t>
  </si>
  <si>
    <t>statutární město Děčín + příspěvkové organizace celkem</t>
  </si>
  <si>
    <t>Lesní úřad Děčín</t>
  </si>
  <si>
    <t>Zoologická zahrada Děčín</t>
  </si>
  <si>
    <t>Centrum soc.služeb Děčín</t>
  </si>
  <si>
    <t>Městská knihovna Děčín</t>
  </si>
  <si>
    <t>MŠ Děčín II-Riegrova 454/12</t>
  </si>
  <si>
    <t>MŠ Děčín II-Liliová 277/1</t>
  </si>
  <si>
    <t>MŠ Děčín VI-Klosterman.1474/11</t>
  </si>
  <si>
    <t>MŠ Děčín XXXII-Májová 372</t>
  </si>
  <si>
    <t>ZŠ Děčín I-Kom.nám.622/3</t>
  </si>
  <si>
    <t>ZŠ a MŠ Děčín VI-Školní 1544/5</t>
  </si>
  <si>
    <t>ZŠ a MŠ Děčín VIII-Vojanova 178/12</t>
  </si>
  <si>
    <t>ZŠ a MŠ Děčín IXI-Na Pěšině 330</t>
  </si>
  <si>
    <t>ZŠ Děčín XXXII-Míru 152</t>
  </si>
  <si>
    <t>ZŠ Dr.Mir.Tyrše Děčín II-Vrchl.630/5</t>
  </si>
  <si>
    <t>ZŠ a MŠ Děčín III-Březová 369/25</t>
  </si>
  <si>
    <t>ZŠ Děčín VI-Na Stráni 879/2</t>
  </si>
  <si>
    <t>ŠJ Děčín IV-Jungmannova 3</t>
  </si>
  <si>
    <t>DDM Děčín IV-Teplická 344/38</t>
  </si>
  <si>
    <t>Název vítězného dodavatele</t>
  </si>
  <si>
    <t>Počet podaných nabídek</t>
  </si>
  <si>
    <t>Odbor MH a maj. města</t>
  </si>
  <si>
    <t xml:space="preserve">        EVIDENCE VEŘEJNÝCH ZAKÁZEK</t>
  </si>
  <si>
    <t>Tabulka č.3</t>
  </si>
  <si>
    <t>Tabulka č.4</t>
  </si>
  <si>
    <t>EVIDENCE VEŘEJNÝCH ZAKÁZEK I. KATEGORIE</t>
  </si>
  <si>
    <t xml:space="preserve">           Tabulka č. 1</t>
  </si>
  <si>
    <t xml:space="preserve">          Veřejné zakázky nad 5 000 - 50 000 Kč (bez DPH)</t>
  </si>
  <si>
    <t>Celková částka v Kč vč. DPH</t>
  </si>
  <si>
    <t>Tajemník</t>
  </si>
  <si>
    <t>Městská policie Děčín</t>
  </si>
  <si>
    <t xml:space="preserve">příspěvkové organizace celkem </t>
  </si>
  <si>
    <t>statut. město Děčín + PO celkem</t>
  </si>
  <si>
    <t xml:space="preserve">              Příloha č. 3 ke směrnici č. 5-6</t>
  </si>
  <si>
    <t>Legenda k hodnocení dodavatelů</t>
  </si>
  <si>
    <t>1 - bez připomínek, vzorná kvalita</t>
  </si>
  <si>
    <t xml:space="preserve">2 - drobné nedostatky, např. termín dodání </t>
  </si>
  <si>
    <t>3 - průměrné plnění, drobné reklamace</t>
  </si>
  <si>
    <t>4 - porušení smlouvy, uplatněno penále</t>
  </si>
  <si>
    <t>5 - špatná kvalita práce, odstoupení od smlouvy</t>
  </si>
  <si>
    <t xml:space="preserve">  Příloha č. 3 ke směrnici č. 5-6</t>
  </si>
  <si>
    <t>Odbor tajemník</t>
  </si>
  <si>
    <t>Veřejné zakázky nad 200 000 - 1 999 999 Kč (bez DPH)</t>
  </si>
  <si>
    <t>za období 1.1. - 30.6.2015</t>
  </si>
  <si>
    <t xml:space="preserve">                 za období 1.1. - 30.6.2015</t>
  </si>
  <si>
    <t>Veřejné zakázky nad 2 000 000 Kč (bez DPH)</t>
  </si>
  <si>
    <t>Rekonstrukce kamerového bodu městského kamerového  dohledového systému</t>
  </si>
  <si>
    <t>TELMO, spol. s r.o.</t>
  </si>
  <si>
    <t>P15V00000040</t>
  </si>
  <si>
    <t>P15V00000012</t>
  </si>
  <si>
    <t>P15V00000013</t>
  </si>
  <si>
    <t>P15V00000014</t>
  </si>
  <si>
    <t>P15V00000030</t>
  </si>
  <si>
    <t>P15V00000037</t>
  </si>
  <si>
    <t>P15V00000039</t>
  </si>
  <si>
    <t>P15V00000041</t>
  </si>
  <si>
    <t>P15V00000045</t>
  </si>
  <si>
    <t>P15V00000063</t>
  </si>
  <si>
    <t>P15V00000066</t>
  </si>
  <si>
    <t>P15V00000069</t>
  </si>
  <si>
    <t>P15V00000087</t>
  </si>
  <si>
    <t>Část C</t>
  </si>
  <si>
    <t>Část D</t>
  </si>
  <si>
    <t>Výměna mostovky - lávka ev.č. DC-012P Děčín Oblouková u Kauflandu.</t>
  </si>
  <si>
    <t>Revize elektrických zařízení v budovách Magistrátu města Děčín.</t>
  </si>
  <si>
    <t>Lokální oprava poškozené levé a pravé nábřežní zdi náhonu do Zámeckého rybníka u objektu č.p. 1168, Děčín</t>
  </si>
  <si>
    <t>Oprava kamenného historického mostu přes Ploučnici - ev.č. DC-009P</t>
  </si>
  <si>
    <t>Servis klimatizačních jednotek v budovách Magistrátu města Děčín.</t>
  </si>
  <si>
    <t>Revitalizace veřejného prostranství panelového sídliště Březiny</t>
  </si>
  <si>
    <t>Stavební úpravy v budově B3 Magistrátu města Děčín na p.p.č. 341, k.ú. Děčín.</t>
  </si>
  <si>
    <t>Tisk propagačních letáků města.</t>
  </si>
  <si>
    <t>Multifunkční sportoviště u zimního stadionu – zpracování projektové dokumentace</t>
  </si>
  <si>
    <t>Renovace ochranných nátěrů částí obloukových plnostěnných ocelových konstrukcí vazníků, Zimní stadion Děčín, Oblouková 638/21, Děčín I</t>
  </si>
  <si>
    <t>Dodávka 40 ks počítačových sestav</t>
  </si>
  <si>
    <t>JŘBU-Zámek Děčín- revitalizace zázemí zámeckého areálu</t>
  </si>
  <si>
    <t>Konica Minolta Business Solutions Czech, spol. s r.o.</t>
  </si>
  <si>
    <t>2H Heran</t>
  </si>
  <si>
    <t>SVS-stavitelství, s. r. o.</t>
  </si>
  <si>
    <t>RVZ Technic Energy a.s.</t>
  </si>
  <si>
    <t>NE2D Projekt s.r.o.</t>
  </si>
  <si>
    <t>1. SDZP družstvo</t>
  </si>
  <si>
    <t>ASTRON studio CZ, a.s.</t>
  </si>
  <si>
    <t>Projektový ateliér DAVID s.r.o.</t>
  </si>
  <si>
    <t>KOMPLEX DC s. r. o.</t>
  </si>
  <si>
    <t>GIGA CZ s.r.o.</t>
  </si>
  <si>
    <t>Gardenline s.r.o.</t>
  </si>
  <si>
    <t>P15V00000002</t>
  </si>
  <si>
    <t>Revitalizace prostoru při ul.Tyršova</t>
  </si>
  <si>
    <t>P15V00000019</t>
  </si>
  <si>
    <t>Revitalizace sídliště Děčín III – Staré Město, veřejné prostranství – 4. část</t>
  </si>
  <si>
    <t>P15V00000020</t>
  </si>
  <si>
    <t>MŠ Děčín III, Rakovnická 306/17 – zateplení obvodového pláště  a výměna výplní otvorů.</t>
  </si>
  <si>
    <t>P15V00000026</t>
  </si>
  <si>
    <t>Revitalizace nádvoří děčínského zámku</t>
  </si>
  <si>
    <t>P15V00000027</t>
  </si>
  <si>
    <t>Rekonstrukce domova pro seniory Děčín II, Kamenická 755/195 JŘBU IV</t>
  </si>
  <si>
    <t>SaM silnice a mosty Děčín a.s.</t>
  </si>
  <si>
    <t>STRABAG a.s.</t>
  </si>
  <si>
    <t>Podmokelská stavební společnost s.r.o.</t>
  </si>
  <si>
    <t>Strabag Rail a.s.</t>
  </si>
  <si>
    <t>P14V00000146</t>
  </si>
  <si>
    <t>Zámek Děčín- revitalizace zázemí zámeckého areálu</t>
  </si>
  <si>
    <t>P14V00000113</t>
  </si>
  <si>
    <t>Dodávka techniky pro digitalizaci a dlouhodobé ukládání</t>
  </si>
  <si>
    <t xml:space="preserve"> část E</t>
  </si>
  <si>
    <t>Část A</t>
  </si>
  <si>
    <t>Část B</t>
  </si>
  <si>
    <t>AMPACO ČR s.r.o.</t>
  </si>
  <si>
    <t>Manažerský informační systém</t>
  </si>
  <si>
    <t>P14V00000156</t>
  </si>
  <si>
    <t>VERA, spol. s r.o.</t>
  </si>
  <si>
    <t>One Click Business Solutions, s.r.o.</t>
  </si>
  <si>
    <t>DATRON, a.s.</t>
  </si>
  <si>
    <t>Jaroslav Fišer</t>
  </si>
  <si>
    <t>odbor tajemník</t>
  </si>
  <si>
    <t>Odbor MH a maj. Města -HČ</t>
  </si>
  <si>
    <t>Krizové řízení</t>
  </si>
  <si>
    <t>Flasch Barrandov, s.r.o.</t>
  </si>
  <si>
    <t>814/2015/39</t>
  </si>
  <si>
    <t>Ohňostroj - Městské slavnosti 2015</t>
  </si>
  <si>
    <t>Neratovický Bigband</t>
  </si>
  <si>
    <t>1010/2015/OSK</t>
  </si>
  <si>
    <t>Bigbandpárty Vládi Hrona</t>
  </si>
  <si>
    <t>Sdružení festive</t>
  </si>
  <si>
    <t>3/2015</t>
  </si>
  <si>
    <t>zajištění kulturní akce - program Historického trhu</t>
  </si>
  <si>
    <t>1</t>
  </si>
  <si>
    <t>FD 021</t>
  </si>
  <si>
    <t>předst. Touha jménem Einodes</t>
  </si>
  <si>
    <t>FD 028</t>
  </si>
  <si>
    <t>předst.Sex pro pokročilé</t>
  </si>
  <si>
    <t>FD 046</t>
  </si>
  <si>
    <t>půjčovné Babovřesky 3</t>
  </si>
  <si>
    <t>FD 059</t>
  </si>
  <si>
    <t>FD 069</t>
  </si>
  <si>
    <t>MET Veselá vdova</t>
  </si>
  <si>
    <t>FD 084</t>
  </si>
  <si>
    <t>předst. Kafka</t>
  </si>
  <si>
    <t>FD 096</t>
  </si>
  <si>
    <t>předst. Ani spolu ani bez sebe</t>
  </si>
  <si>
    <t>FD 099</t>
  </si>
  <si>
    <t>představení Caveman</t>
  </si>
  <si>
    <t>FD 110</t>
  </si>
  <si>
    <t>půjčovné Padesát odstínů šedi</t>
  </si>
  <si>
    <t>FD 112</t>
  </si>
  <si>
    <t>předst. Jak se Husákovi zdálo</t>
  </si>
  <si>
    <t>FD 136</t>
  </si>
  <si>
    <t>předst. Kdo se bojí Virginie</t>
  </si>
  <si>
    <t>VD  029</t>
  </si>
  <si>
    <t>předst. Mandrage</t>
  </si>
  <si>
    <t>FD 178</t>
  </si>
  <si>
    <t>předst. Kurtizána</t>
  </si>
  <si>
    <t>FD 186</t>
  </si>
  <si>
    <t>vystoupení Pavel Šporcl</t>
  </si>
  <si>
    <t>FD 187</t>
  </si>
  <si>
    <t>předst. V Paříži bych Tě nečekala</t>
  </si>
  <si>
    <t>FD 203</t>
  </si>
  <si>
    <t>předst. She loves me</t>
  </si>
  <si>
    <t>FD 206</t>
  </si>
  <si>
    <t>předst. Hraběnka Marice</t>
  </si>
  <si>
    <t>FD 212</t>
  </si>
  <si>
    <t>představení Světáci</t>
  </si>
  <si>
    <t>FD 217</t>
  </si>
  <si>
    <t>předst. Listopad</t>
  </si>
  <si>
    <t>FD 246</t>
  </si>
  <si>
    <t>půjčovné Rychle a zběsile</t>
  </si>
  <si>
    <t>FD 251</t>
  </si>
  <si>
    <t>předst. Vím, že víš, že vím</t>
  </si>
  <si>
    <t>FD 282</t>
  </si>
  <si>
    <t>vystoupení Věra Špinarová</t>
  </si>
  <si>
    <t>FD 300</t>
  </si>
  <si>
    <t>koncert Rolling Rock</t>
  </si>
  <si>
    <t>FD 301</t>
  </si>
  <si>
    <t>předst. Besídka</t>
  </si>
  <si>
    <t>FD 302</t>
  </si>
  <si>
    <t>předst. Pražský komorní balet</t>
  </si>
  <si>
    <t>VD 058</t>
  </si>
  <si>
    <t>předst. Každý den</t>
  </si>
  <si>
    <t>FD 330</t>
  </si>
  <si>
    <t>předst. Mandarínková izba</t>
  </si>
  <si>
    <t>FD 408</t>
  </si>
  <si>
    <t>předst. Jára Cimrman</t>
  </si>
  <si>
    <t>FD 421</t>
  </si>
  <si>
    <t>předst. Chlap na zabití</t>
  </si>
  <si>
    <t>FD 358</t>
  </si>
  <si>
    <t>předst. Eva tropí hlouposti</t>
  </si>
  <si>
    <t>FD 459</t>
  </si>
  <si>
    <t>předst. Hamlet</t>
  </si>
  <si>
    <t>FD 469</t>
  </si>
  <si>
    <t>návštěvy pana Greena</t>
  </si>
  <si>
    <t>FD 436</t>
  </si>
  <si>
    <t>půjčovné Život je život</t>
  </si>
  <si>
    <t>FD 506</t>
  </si>
  <si>
    <t>půjčovné Mimoni</t>
  </si>
  <si>
    <t>FD 507</t>
  </si>
  <si>
    <t>FD 201</t>
  </si>
  <si>
    <t>filmový server kino</t>
  </si>
  <si>
    <t>AV MEDIA, a. s.</t>
  </si>
  <si>
    <t>KOMPLEX DC</t>
  </si>
  <si>
    <t>2015/1</t>
  </si>
  <si>
    <t>REKONSTRUKCE UMÝVÁRNY A WC V MŠ</t>
  </si>
  <si>
    <t>5</t>
  </si>
  <si>
    <t>Turnovská chráněná dílna</t>
  </si>
  <si>
    <t>V2/2015</t>
  </si>
  <si>
    <t>náhradní lavice, židle, katedra</t>
  </si>
  <si>
    <t>82 967,40</t>
  </si>
  <si>
    <t>Gastro Walter Děčín</t>
  </si>
  <si>
    <t>Ko1/3/2015</t>
  </si>
  <si>
    <t>dvouplášťový plyn.kotel</t>
  </si>
  <si>
    <t>3</t>
  </si>
  <si>
    <t>SP/2/5/2015</t>
  </si>
  <si>
    <t>2ks kombinovaný sporák</t>
  </si>
  <si>
    <t>Průmyslové bariérové Systémy</t>
  </si>
  <si>
    <t>15009/2015</t>
  </si>
  <si>
    <t>výměna skleněného panelu</t>
  </si>
  <si>
    <t>Dům kultury a kino Česká Kamenice</t>
  </si>
  <si>
    <t>1061/2015/OSK</t>
  </si>
  <si>
    <t>Mezinárodní hudební festival 2015</t>
  </si>
  <si>
    <t>SaM silnice a mosty Děčín, a.s.</t>
  </si>
  <si>
    <t>29/15</t>
  </si>
  <si>
    <t>stavební práce - izolace vinných sklepů</t>
  </si>
  <si>
    <t>18/15</t>
  </si>
  <si>
    <t>stavební práce - sanace kleneb</t>
  </si>
  <si>
    <t>Bobr servis</t>
  </si>
  <si>
    <t>20/15</t>
  </si>
  <si>
    <t>nákup rideru na sekání</t>
  </si>
  <si>
    <t>Elektro 3B, s.r.o.</t>
  </si>
  <si>
    <t>ZSB02/2015</t>
  </si>
  <si>
    <t>oprava elektroinstalace</t>
  </si>
  <si>
    <t>4</t>
  </si>
  <si>
    <t>STOKNA s.r.o.</t>
  </si>
  <si>
    <t>ZSB01/2015</t>
  </si>
  <si>
    <t>Výměna oken</t>
  </si>
  <si>
    <t>7</t>
  </si>
  <si>
    <t xml:space="preserve">AV Media Praha </t>
  </si>
  <si>
    <t>V1/2015</t>
  </si>
  <si>
    <t>IT tabule</t>
  </si>
  <si>
    <t>Miroslav Chachaj, Chlumec</t>
  </si>
  <si>
    <t>2015/01</t>
  </si>
  <si>
    <t>Zateplení podlahy půddních prostor</t>
  </si>
  <si>
    <t>Vítězslav Matějka, Děčín 12</t>
  </si>
  <si>
    <t>2015/02</t>
  </si>
  <si>
    <t>Oprava sociálních zařízení ZŠ</t>
  </si>
  <si>
    <t>6</t>
  </si>
  <si>
    <t>Agentura Wink, s.r.o.</t>
  </si>
  <si>
    <t xml:space="preserve"> </t>
  </si>
  <si>
    <t>Hudební festival Labe 2015</t>
  </si>
  <si>
    <t>Tomáš Simurník</t>
  </si>
  <si>
    <t>1/2015</t>
  </si>
  <si>
    <t>oprava vzduchotechniky v objektu občerstvení zoo</t>
  </si>
  <si>
    <t>2</t>
  </si>
  <si>
    <t xml:space="preserve">GELPO s.r.o., Porsche Česká republika s.r.o. </t>
  </si>
  <si>
    <t>2015-0297/OMH</t>
  </si>
  <si>
    <t>Dětské hřiště s litým povrchem v ul. Na Pěšině</t>
  </si>
  <si>
    <t>Organizační složka JSDH</t>
  </si>
  <si>
    <t xml:space="preserve">Konica Minolta Business Solutions Czech, spol. s r.o. </t>
  </si>
  <si>
    <t>Nákup Skenery Fujitsu fi-7260</t>
  </si>
  <si>
    <t>Kardex, s.r.o.</t>
  </si>
  <si>
    <t>Opava oběhového regálu Industiever Special SYS 2250</t>
  </si>
  <si>
    <t>předst. Bylo nás pět</t>
  </si>
</sst>
</file>

<file path=xl/styles.xml><?xml version="1.0" encoding="utf-8"?>
<styleSheet xmlns="http://schemas.openxmlformats.org/spreadsheetml/2006/main">
  <numFmts count="6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 #,##0_ "/>
    <numFmt numFmtId="165" formatCode="_-* #,##0\ _K_č_-;\-* #,##0\ _K_č_-;_-* &quot;-&quot;??\ _K_č_-;_-@_-"/>
    <numFmt numFmtId="166" formatCode="_-* #,##0.00\ _K_č_-;\-* #,##0.00\ _K_č_-;_-* \-??\ _K_č_-;_-@_-"/>
    <numFmt numFmtId="167" formatCode="* #,##0.00,&quot;     &quot;;\-* #,##0.00,&quot;     &quot;;* \-#&quot;      &quot;;@\ 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  <font>
      <sz val="8"/>
      <color theme="6" tint="-0.499984740745262"/>
      <name val="Arial"/>
      <family val="2"/>
      <charset val="238"/>
    </font>
    <font>
      <b/>
      <sz val="8"/>
      <color theme="6" tint="-0.249977111117893"/>
      <name val="Arial"/>
      <family val="2"/>
      <charset val="238"/>
    </font>
    <font>
      <b/>
      <sz val="9"/>
      <color theme="7" tint="-0.249977111117893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8"/>
      <color theme="6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FFFF00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0" fontId="7" fillId="0" borderId="0"/>
    <xf numFmtId="0" fontId="15" fillId="0" borderId="0"/>
    <xf numFmtId="166" fontId="15" fillId="0" borderId="0"/>
    <xf numFmtId="167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</cellStyleXfs>
  <cellXfs count="337">
    <xf numFmtId="0" fontId="0" fillId="0" borderId="0" xfId="0"/>
    <xf numFmtId="0" fontId="4" fillId="0" borderId="5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left"/>
    </xf>
    <xf numFmtId="49" fontId="5" fillId="0" borderId="4" xfId="2" applyNumberFormat="1" applyFont="1" applyBorder="1" applyAlignment="1">
      <alignment horizont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5" fillId="0" borderId="3" xfId="2" applyFont="1" applyBorder="1" applyAlignment="1">
      <alignment horizontal="left"/>
    </xf>
    <xf numFmtId="0" fontId="5" fillId="0" borderId="28" xfId="2" applyFont="1" applyBorder="1" applyAlignment="1">
      <alignment horizontal="left" wrapText="1"/>
    </xf>
    <xf numFmtId="0" fontId="5" fillId="0" borderId="32" xfId="2" applyFont="1" applyBorder="1" applyAlignment="1">
      <alignment horizontal="left" wrapText="1"/>
    </xf>
    <xf numFmtId="0" fontId="5" fillId="0" borderId="32" xfId="2" applyFont="1" applyBorder="1" applyAlignment="1">
      <alignment horizontal="center" vertical="center" wrapText="1"/>
    </xf>
    <xf numFmtId="0" fontId="5" fillId="0" borderId="41" xfId="2" applyFont="1" applyFill="1" applyBorder="1" applyAlignment="1">
      <alignment horizontal="center" vertical="center" wrapText="1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9" xfId="2" applyFont="1" applyFill="1" applyBorder="1" applyAlignment="1">
      <alignment horizontal="center"/>
    </xf>
    <xf numFmtId="0" fontId="5" fillId="0" borderId="29" xfId="2" applyFont="1" applyBorder="1" applyAlignment="1">
      <alignment horizontal="center"/>
    </xf>
    <xf numFmtId="0" fontId="2" fillId="0" borderId="0" xfId="2" applyBorder="1"/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49" fontId="4" fillId="0" borderId="2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/>
    </xf>
    <xf numFmtId="0" fontId="5" fillId="0" borderId="29" xfId="2" applyFont="1" applyBorder="1" applyAlignment="1">
      <alignment horizontal="center"/>
    </xf>
    <xf numFmtId="0" fontId="4" fillId="0" borderId="5" xfId="2" applyFont="1" applyBorder="1" applyAlignment="1">
      <alignment horizontal="center" vertical="center" wrapText="1"/>
    </xf>
    <xf numFmtId="0" fontId="5" fillId="0" borderId="4" xfId="2" applyFont="1" applyBorder="1" applyAlignment="1">
      <alignment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0" fontId="5" fillId="0" borderId="23" xfId="2" applyFont="1" applyBorder="1" applyAlignment="1">
      <alignment vertical="center" wrapText="1"/>
    </xf>
    <xf numFmtId="49" fontId="5" fillId="0" borderId="3" xfId="2" applyNumberFormat="1" applyFont="1" applyBorder="1" applyAlignment="1">
      <alignment horizontal="center" vertical="center" wrapText="1"/>
    </xf>
    <xf numFmtId="49" fontId="5" fillId="0" borderId="23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left"/>
    </xf>
    <xf numFmtId="49" fontId="5" fillId="0" borderId="4" xfId="2" applyNumberFormat="1" applyFont="1" applyBorder="1" applyAlignment="1">
      <alignment horizontal="center" wrapText="1"/>
    </xf>
    <xf numFmtId="49" fontId="5" fillId="0" borderId="6" xfId="2" applyNumberFormat="1" applyFont="1" applyBorder="1" applyAlignment="1">
      <alignment horizontal="center" vertical="center" wrapText="1"/>
    </xf>
    <xf numFmtId="49" fontId="5" fillId="0" borderId="28" xfId="2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5" fillId="0" borderId="3" xfId="2" applyFont="1" applyBorder="1" applyAlignment="1">
      <alignment horizontal="left"/>
    </xf>
    <xf numFmtId="3" fontId="5" fillId="0" borderId="24" xfId="2" applyNumberFormat="1" applyFont="1" applyBorder="1" applyAlignment="1">
      <alignment horizontal="right"/>
    </xf>
    <xf numFmtId="0" fontId="5" fillId="0" borderId="10" xfId="2" applyFont="1" applyBorder="1" applyAlignment="1">
      <alignment wrapText="1"/>
    </xf>
    <xf numFmtId="0" fontId="5" fillId="0" borderId="3" xfId="2" applyFont="1" applyBorder="1" applyAlignment="1">
      <alignment wrapText="1"/>
    </xf>
    <xf numFmtId="0" fontId="5" fillId="0" borderId="23" xfId="2" applyFont="1" applyBorder="1" applyAlignment="1">
      <alignment wrapText="1"/>
    </xf>
    <xf numFmtId="0" fontId="5" fillId="0" borderId="4" xfId="2" applyFont="1" applyBorder="1" applyAlignment="1">
      <alignment wrapText="1"/>
    </xf>
    <xf numFmtId="0" fontId="5" fillId="0" borderId="6" xfId="2" applyFont="1" applyBorder="1" applyAlignment="1">
      <alignment wrapText="1"/>
    </xf>
    <xf numFmtId="0" fontId="5" fillId="0" borderId="6" xfId="2" applyFont="1" applyBorder="1" applyAlignment="1">
      <alignment horizontal="left" wrapText="1"/>
    </xf>
    <xf numFmtId="0" fontId="5" fillId="0" borderId="6" xfId="2" applyFont="1" applyBorder="1" applyAlignment="1">
      <alignment horizontal="left"/>
    </xf>
    <xf numFmtId="3" fontId="5" fillId="0" borderId="43" xfId="2" applyNumberFormat="1" applyFont="1" applyBorder="1" applyAlignment="1">
      <alignment horizontal="right"/>
    </xf>
    <xf numFmtId="3" fontId="5" fillId="0" borderId="46" xfId="2" applyNumberFormat="1" applyFont="1" applyBorder="1" applyAlignment="1">
      <alignment horizontal="right"/>
    </xf>
    <xf numFmtId="49" fontId="5" fillId="0" borderId="31" xfId="2" applyNumberFormat="1" applyFont="1" applyBorder="1" applyAlignment="1">
      <alignment horizontal="center" vertical="center" wrapText="1"/>
    </xf>
    <xf numFmtId="49" fontId="5" fillId="0" borderId="6" xfId="2" applyNumberFormat="1" applyFont="1" applyBorder="1" applyAlignment="1">
      <alignment wrapText="1"/>
    </xf>
    <xf numFmtId="49" fontId="5" fillId="0" borderId="10" xfId="2" applyNumberFormat="1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vertical="center" wrapText="1"/>
    </xf>
    <xf numFmtId="0" fontId="5" fillId="0" borderId="38" xfId="2" applyFont="1" applyBorder="1" applyAlignment="1">
      <alignment horizontal="center" vertical="center" wrapText="1"/>
    </xf>
    <xf numFmtId="0" fontId="5" fillId="0" borderId="47" xfId="2" applyFont="1" applyBorder="1" applyAlignment="1">
      <alignment horizontal="center" vertical="center" wrapText="1"/>
    </xf>
    <xf numFmtId="49" fontId="5" fillId="0" borderId="7" xfId="2" applyNumberFormat="1" applyFont="1" applyBorder="1" applyAlignment="1">
      <alignment horizontal="center" vertical="center" wrapText="1"/>
    </xf>
    <xf numFmtId="0" fontId="5" fillId="0" borderId="7" xfId="2" applyFont="1" applyBorder="1" applyAlignment="1">
      <alignment vertical="center" wrapText="1"/>
    </xf>
    <xf numFmtId="0" fontId="5" fillId="0" borderId="31" xfId="2" applyFont="1" applyFill="1" applyBorder="1" applyAlignment="1">
      <alignment horizontal="center" vertical="center" wrapText="1"/>
    </xf>
    <xf numFmtId="49" fontId="5" fillId="0" borderId="6" xfId="2" applyNumberFormat="1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vertical="center" wrapText="1"/>
    </xf>
    <xf numFmtId="49" fontId="5" fillId="0" borderId="3" xfId="2" applyNumberFormat="1" applyFont="1" applyBorder="1" applyAlignment="1">
      <alignment horizontal="left" vertical="center" wrapText="1"/>
    </xf>
    <xf numFmtId="49" fontId="5" fillId="0" borderId="36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left" vertical="center" wrapText="1"/>
    </xf>
    <xf numFmtId="0" fontId="5" fillId="0" borderId="48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48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49" fontId="4" fillId="0" borderId="4" xfId="2" applyNumberFormat="1" applyFont="1" applyBorder="1" applyAlignment="1">
      <alignment horizontal="center" vertical="center" wrapText="1"/>
    </xf>
    <xf numFmtId="3" fontId="5" fillId="0" borderId="45" xfId="2" applyNumberFormat="1" applyFont="1" applyBorder="1" applyAlignment="1">
      <alignment horizontal="right" wrapText="1"/>
    </xf>
    <xf numFmtId="3" fontId="5" fillId="0" borderId="12" xfId="2" applyNumberFormat="1" applyFont="1" applyBorder="1" applyAlignment="1">
      <alignment horizontal="right" wrapText="1"/>
    </xf>
    <xf numFmtId="3" fontId="5" fillId="0" borderId="37" xfId="2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3" fontId="5" fillId="0" borderId="46" xfId="2" applyNumberFormat="1" applyFont="1" applyBorder="1" applyAlignment="1">
      <alignment horizontal="right" wrapText="1"/>
    </xf>
    <xf numFmtId="3" fontId="5" fillId="0" borderId="24" xfId="2" applyNumberFormat="1" applyFont="1" applyBorder="1" applyAlignment="1">
      <alignment horizontal="right" wrapText="1"/>
    </xf>
    <xf numFmtId="3" fontId="5" fillId="0" borderId="43" xfId="2" applyNumberFormat="1" applyFont="1" applyBorder="1" applyAlignment="1">
      <alignment horizontal="right" wrapText="1"/>
    </xf>
    <xf numFmtId="43" fontId="5" fillId="0" borderId="3" xfId="1" applyFont="1" applyBorder="1" applyAlignment="1">
      <alignment horizontal="right"/>
    </xf>
    <xf numFmtId="43" fontId="5" fillId="0" borderId="15" xfId="1" applyFont="1" applyBorder="1" applyAlignment="1">
      <alignment horizontal="right"/>
    </xf>
    <xf numFmtId="43" fontId="5" fillId="0" borderId="7" xfId="1" applyFont="1" applyBorder="1" applyAlignment="1">
      <alignment horizontal="right"/>
    </xf>
    <xf numFmtId="43" fontId="5" fillId="0" borderId="4" xfId="1" applyFont="1" applyBorder="1" applyAlignment="1">
      <alignment horizontal="right"/>
    </xf>
    <xf numFmtId="43" fontId="5" fillId="0" borderId="24" xfId="1" applyFont="1" applyBorder="1" applyAlignment="1">
      <alignment horizontal="right"/>
    </xf>
    <xf numFmtId="43" fontId="5" fillId="0" borderId="6" xfId="1" applyFont="1" applyBorder="1" applyAlignment="1">
      <alignment horizontal="right"/>
    </xf>
    <xf numFmtId="43" fontId="5" fillId="0" borderId="44" xfId="1" applyFont="1" applyBorder="1" applyAlignment="1">
      <alignment horizontal="right"/>
    </xf>
    <xf numFmtId="43" fontId="5" fillId="0" borderId="10" xfId="1" applyFont="1" applyBorder="1" applyAlignment="1">
      <alignment horizontal="right"/>
    </xf>
    <xf numFmtId="43" fontId="5" fillId="0" borderId="23" xfId="1" applyFont="1" applyBorder="1" applyAlignment="1">
      <alignment horizontal="right"/>
    </xf>
    <xf numFmtId="43" fontId="5" fillId="0" borderId="46" xfId="1" applyFont="1" applyBorder="1" applyAlignment="1">
      <alignment horizontal="right"/>
    </xf>
    <xf numFmtId="43" fontId="5" fillId="0" borderId="43" xfId="1" applyFont="1" applyBorder="1" applyAlignment="1">
      <alignment horizontal="right"/>
    </xf>
    <xf numFmtId="43" fontId="14" fillId="0" borderId="23" xfId="1" applyFont="1" applyBorder="1" applyAlignment="1">
      <alignment horizontal="center" vertical="center"/>
    </xf>
    <xf numFmtId="43" fontId="14" fillId="0" borderId="43" xfId="1" applyFont="1" applyBorder="1" applyAlignment="1">
      <alignment horizontal="center" vertical="center"/>
    </xf>
    <xf numFmtId="43" fontId="14" fillId="0" borderId="4" xfId="1" applyFont="1" applyBorder="1" applyAlignment="1">
      <alignment horizontal="center" vertical="center"/>
    </xf>
    <xf numFmtId="43" fontId="14" fillId="0" borderId="24" xfId="1" applyFont="1" applyBorder="1" applyAlignment="1">
      <alignment horizontal="center" vertical="center"/>
    </xf>
    <xf numFmtId="43" fontId="14" fillId="0" borderId="10" xfId="1" applyFont="1" applyFill="1" applyBorder="1" applyAlignment="1">
      <alignment horizontal="center" vertical="center"/>
    </xf>
    <xf numFmtId="43" fontId="14" fillId="0" borderId="42" xfId="1" applyFont="1" applyFill="1" applyBorder="1" applyAlignment="1">
      <alignment horizontal="center" vertical="center"/>
    </xf>
    <xf numFmtId="43" fontId="14" fillId="0" borderId="7" xfId="1" applyFont="1" applyBorder="1" applyAlignment="1">
      <alignment horizontal="center" vertical="center"/>
    </xf>
    <xf numFmtId="43" fontId="14" fillId="0" borderId="46" xfId="1" applyFont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/>
    </xf>
    <xf numFmtId="43" fontId="14" fillId="0" borderId="44" xfId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43" fontId="5" fillId="0" borderId="15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16" xfId="1" applyFont="1" applyBorder="1" applyAlignment="1">
      <alignment horizontal="center" vertical="center"/>
    </xf>
    <xf numFmtId="43" fontId="5" fillId="0" borderId="1" xfId="1" applyFont="1" applyBorder="1" applyAlignment="1">
      <alignment horizontal="right"/>
    </xf>
    <xf numFmtId="43" fontId="5" fillId="0" borderId="4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/>
    </xf>
    <xf numFmtId="43" fontId="5" fillId="0" borderId="20" xfId="1" applyFont="1" applyBorder="1" applyAlignment="1">
      <alignment horizontal="center" vertical="center"/>
    </xf>
    <xf numFmtId="0" fontId="0" fillId="0" borderId="0" xfId="0" applyBorder="1"/>
    <xf numFmtId="0" fontId="8" fillId="0" borderId="0" xfId="2" applyFont="1" applyBorder="1"/>
    <xf numFmtId="0" fontId="2" fillId="0" borderId="0" xfId="2" applyBorder="1" applyAlignment="1">
      <alignment wrapText="1"/>
    </xf>
    <xf numFmtId="0" fontId="8" fillId="0" borderId="0" xfId="2" applyFont="1" applyBorder="1" applyAlignment="1">
      <alignment horizontal="right"/>
    </xf>
    <xf numFmtId="43" fontId="4" fillId="4" borderId="50" xfId="1" applyFont="1" applyFill="1" applyBorder="1" applyAlignment="1">
      <alignment horizontal="center"/>
    </xf>
    <xf numFmtId="43" fontId="4" fillId="4" borderId="34" xfId="1" applyFont="1" applyFill="1" applyBorder="1" applyAlignment="1">
      <alignment horizontal="center"/>
    </xf>
    <xf numFmtId="43" fontId="4" fillId="4" borderId="11" xfId="1" applyFont="1" applyFill="1" applyBorder="1" applyAlignment="1">
      <alignment horizontal="center"/>
    </xf>
    <xf numFmtId="43" fontId="17" fillId="4" borderId="1" xfId="1" applyFont="1" applyFill="1" applyBorder="1" applyAlignment="1">
      <alignment horizontal="right"/>
    </xf>
    <xf numFmtId="0" fontId="2" fillId="0" borderId="0" xfId="2"/>
    <xf numFmtId="49" fontId="2" fillId="0" borderId="0" xfId="2" applyNumberFormat="1" applyBorder="1"/>
    <xf numFmtId="0" fontId="8" fillId="0" borderId="0" xfId="2" applyFont="1"/>
    <xf numFmtId="0" fontId="5" fillId="0" borderId="4" xfId="2" applyFont="1" applyBorder="1"/>
    <xf numFmtId="0" fontId="5" fillId="0" borderId="8" xfId="2" applyFont="1" applyBorder="1" applyAlignment="1">
      <alignment horizontal="center"/>
    </xf>
    <xf numFmtId="0" fontId="9" fillId="0" borderId="0" xfId="2" applyFont="1"/>
    <xf numFmtId="0" fontId="5" fillId="0" borderId="9" xfId="2" applyFont="1" applyBorder="1" applyAlignment="1">
      <alignment horizontal="center"/>
    </xf>
    <xf numFmtId="0" fontId="5" fillId="0" borderId="10" xfId="2" applyFont="1" applyBorder="1"/>
    <xf numFmtId="0" fontId="5" fillId="0" borderId="0" xfId="2" applyFont="1" applyBorder="1"/>
    <xf numFmtId="0" fontId="5" fillId="0" borderId="0" xfId="2" applyFont="1" applyFill="1" applyBorder="1" applyAlignment="1">
      <alignment horizontal="center"/>
    </xf>
    <xf numFmtId="49" fontId="4" fillId="0" borderId="17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164" fontId="5" fillId="0" borderId="18" xfId="2" applyNumberFormat="1" applyFont="1" applyBorder="1" applyAlignment="1">
      <alignment horizontal="center"/>
    </xf>
    <xf numFmtId="1" fontId="5" fillId="0" borderId="18" xfId="2" applyNumberFormat="1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5" fillId="0" borderId="9" xfId="2" applyFont="1" applyFill="1" applyBorder="1" applyAlignment="1">
      <alignment horizontal="center"/>
    </xf>
    <xf numFmtId="0" fontId="5" fillId="0" borderId="29" xfId="2" applyFont="1" applyBorder="1" applyAlignment="1">
      <alignment horizontal="center"/>
    </xf>
    <xf numFmtId="0" fontId="5" fillId="0" borderId="23" xfId="2" applyFont="1" applyBorder="1"/>
    <xf numFmtId="164" fontId="5" fillId="0" borderId="30" xfId="2" applyNumberFormat="1" applyFont="1" applyBorder="1" applyAlignment="1">
      <alignment horizontal="center"/>
    </xf>
    <xf numFmtId="0" fontId="5" fillId="0" borderId="31" xfId="2" applyFont="1" applyBorder="1"/>
    <xf numFmtId="164" fontId="5" fillId="0" borderId="22" xfId="2" applyNumberFormat="1" applyFont="1" applyBorder="1" applyAlignment="1">
      <alignment horizontal="center"/>
    </xf>
    <xf numFmtId="49" fontId="4" fillId="0" borderId="36" xfId="2" applyNumberFormat="1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1" fontId="5" fillId="0" borderId="22" xfId="2" applyNumberFormat="1" applyFont="1" applyBorder="1" applyAlignment="1">
      <alignment horizontal="center"/>
    </xf>
    <xf numFmtId="0" fontId="5" fillId="3" borderId="14" xfId="2" applyFont="1" applyFill="1" applyBorder="1" applyAlignment="1">
      <alignment horizontal="center"/>
    </xf>
    <xf numFmtId="0" fontId="5" fillId="3" borderId="7" xfId="2" applyFont="1" applyFill="1" applyBorder="1"/>
    <xf numFmtId="0" fontId="5" fillId="3" borderId="13" xfId="2" applyNumberFormat="1" applyFont="1" applyFill="1" applyBorder="1" applyAlignment="1">
      <alignment horizontal="center"/>
    </xf>
    <xf numFmtId="0" fontId="5" fillId="4" borderId="25" xfId="2" applyFont="1" applyFill="1" applyBorder="1" applyAlignment="1">
      <alignment horizontal="center"/>
    </xf>
    <xf numFmtId="0" fontId="10" fillId="4" borderId="17" xfId="2" applyFont="1" applyFill="1" applyBorder="1"/>
    <xf numFmtId="164" fontId="4" fillId="4" borderId="5" xfId="2" applyNumberFormat="1" applyFont="1" applyFill="1" applyBorder="1" applyAlignment="1">
      <alignment horizontal="center"/>
    </xf>
    <xf numFmtId="3" fontId="10" fillId="4" borderId="5" xfId="2" applyNumberFormat="1" applyFont="1" applyFill="1" applyBorder="1" applyAlignment="1">
      <alignment horizontal="center"/>
    </xf>
    <xf numFmtId="3" fontId="20" fillId="5" borderId="5" xfId="2" applyNumberFormat="1" applyFont="1" applyFill="1" applyBorder="1" applyAlignment="1">
      <alignment horizontal="center"/>
    </xf>
    <xf numFmtId="0" fontId="8" fillId="0" borderId="0" xfId="2" applyFont="1" applyAlignment="1">
      <alignment horizontal="right"/>
    </xf>
    <xf numFmtId="49" fontId="5" fillId="0" borderId="10" xfId="2" applyNumberFormat="1" applyFont="1" applyBorder="1" applyAlignment="1">
      <alignment horizontal="center" vertical="center" wrapText="1"/>
    </xf>
    <xf numFmtId="49" fontId="5" fillId="0" borderId="10" xfId="2" applyNumberFormat="1" applyFont="1" applyBorder="1" applyAlignment="1">
      <alignment wrapText="1"/>
    </xf>
    <xf numFmtId="43" fontId="5" fillId="0" borderId="42" xfId="1" applyFont="1" applyBorder="1" applyAlignment="1">
      <alignment horizontal="right"/>
    </xf>
    <xf numFmtId="0" fontId="0" fillId="0" borderId="4" xfId="0" applyBorder="1"/>
    <xf numFmtId="0" fontId="5" fillId="0" borderId="48" xfId="2" applyFont="1" applyBorder="1" applyAlignment="1">
      <alignment horizontal="center" vertical="center" wrapText="1"/>
    </xf>
    <xf numFmtId="0" fontId="5" fillId="0" borderId="48" xfId="2" applyFont="1" applyBorder="1" applyAlignment="1">
      <alignment horizontal="center" vertical="center"/>
    </xf>
    <xf numFmtId="49" fontId="5" fillId="0" borderId="14" xfId="2" applyNumberFormat="1" applyFont="1" applyBorder="1" applyAlignment="1">
      <alignment horizontal="center" vertical="center" wrapText="1"/>
    </xf>
    <xf numFmtId="49" fontId="5" fillId="0" borderId="21" xfId="2" applyNumberFormat="1" applyFont="1" applyBorder="1" applyAlignment="1">
      <alignment horizontal="center" vertical="center" wrapText="1"/>
    </xf>
    <xf numFmtId="0" fontId="5" fillId="0" borderId="41" xfId="2" applyFont="1" applyBorder="1"/>
    <xf numFmtId="49" fontId="5" fillId="0" borderId="57" xfId="2" applyNumberFormat="1" applyFont="1" applyBorder="1" applyAlignment="1">
      <alignment horizontal="center" vertical="center" wrapText="1"/>
    </xf>
    <xf numFmtId="0" fontId="5" fillId="0" borderId="48" xfId="2" applyFont="1" applyBorder="1" applyAlignment="1">
      <alignment horizontal="center" vertical="center" wrapText="1"/>
    </xf>
    <xf numFmtId="0" fontId="5" fillId="0" borderId="48" xfId="2" applyFont="1" applyBorder="1" applyAlignment="1">
      <alignment horizontal="center" vertical="center"/>
    </xf>
    <xf numFmtId="49" fontId="5" fillId="0" borderId="39" xfId="2" applyNumberFormat="1" applyFont="1" applyBorder="1" applyAlignment="1">
      <alignment horizontal="center" vertical="center" wrapText="1"/>
    </xf>
    <xf numFmtId="49" fontId="5" fillId="3" borderId="39" xfId="2" applyNumberFormat="1" applyFont="1" applyFill="1" applyBorder="1" applyAlignment="1">
      <alignment horizontal="center" vertical="center" wrapText="1"/>
    </xf>
    <xf numFmtId="166" fontId="5" fillId="0" borderId="39" xfId="6" applyFont="1" applyFill="1" applyBorder="1" applyAlignment="1" applyProtection="1">
      <alignment horizontal="center" vertical="center"/>
    </xf>
    <xf numFmtId="43" fontId="5" fillId="0" borderId="20" xfId="1" applyFont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/>
    </xf>
    <xf numFmtId="49" fontId="5" fillId="0" borderId="23" xfId="2" applyNumberFormat="1" applyFont="1" applyBorder="1" applyAlignment="1">
      <alignment horizontal="center" wrapText="1"/>
    </xf>
    <xf numFmtId="43" fontId="5" fillId="0" borderId="23" xfId="1" applyFont="1" applyBorder="1" applyAlignment="1">
      <alignment horizontal="center"/>
    </xf>
    <xf numFmtId="43" fontId="5" fillId="0" borderId="0" xfId="1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14" fillId="3" borderId="10" xfId="0" applyFont="1" applyFill="1" applyBorder="1" applyAlignment="1"/>
    <xf numFmtId="49" fontId="5" fillId="3" borderId="10" xfId="2" applyNumberFormat="1" applyFont="1" applyFill="1" applyBorder="1" applyAlignment="1">
      <alignment horizontal="center" wrapText="1"/>
    </xf>
    <xf numFmtId="43" fontId="5" fillId="3" borderId="4" xfId="1" applyFont="1" applyFill="1" applyBorder="1" applyAlignment="1">
      <alignment horizontal="center"/>
    </xf>
    <xf numFmtId="43" fontId="5" fillId="3" borderId="4" xfId="1" applyFont="1" applyFill="1" applyBorder="1" applyAlignment="1">
      <alignment horizontal="center" vertical="center"/>
    </xf>
    <xf numFmtId="49" fontId="5" fillId="7" borderId="4" xfId="7" applyNumberFormat="1" applyFont="1" applyFill="1" applyBorder="1" applyAlignment="1">
      <alignment horizontal="center" vertical="center" wrapText="1"/>
    </xf>
    <xf numFmtId="49" fontId="5" fillId="0" borderId="4" xfId="8" applyNumberFormat="1" applyFont="1" applyBorder="1" applyAlignment="1">
      <alignment horizontal="center" vertical="center" wrapText="1"/>
    </xf>
    <xf numFmtId="49" fontId="5" fillId="3" borderId="4" xfId="2" applyNumberFormat="1" applyFont="1" applyFill="1" applyBorder="1" applyAlignment="1">
      <alignment horizontal="center" wrapText="1"/>
    </xf>
    <xf numFmtId="49" fontId="5" fillId="0" borderId="7" xfId="9" applyNumberFormat="1" applyFont="1" applyBorder="1" applyAlignment="1">
      <alignment horizontal="center" vertical="center"/>
    </xf>
    <xf numFmtId="49" fontId="5" fillId="0" borderId="7" xfId="10" applyNumberFormat="1" applyFont="1" applyBorder="1" applyAlignment="1">
      <alignment horizontal="center" vertical="center" wrapText="1"/>
    </xf>
    <xf numFmtId="49" fontId="5" fillId="0" borderId="7" xfId="11" applyNumberFormat="1" applyFont="1" applyBorder="1" applyAlignment="1">
      <alignment horizontal="center" vertical="center" wrapText="1"/>
    </xf>
    <xf numFmtId="4" fontId="5" fillId="0" borderId="7" xfId="11" applyNumberFormat="1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9" fontId="5" fillId="0" borderId="23" xfId="9" applyNumberFormat="1" applyFont="1" applyBorder="1" applyAlignment="1">
      <alignment horizontal="center" vertical="center"/>
    </xf>
    <xf numFmtId="49" fontId="5" fillId="0" borderId="23" xfId="10" applyNumberFormat="1" applyFont="1" applyBorder="1" applyAlignment="1">
      <alignment horizontal="center" vertical="center" wrapText="1"/>
    </xf>
    <xf numFmtId="49" fontId="5" fillId="0" borderId="23" xfId="11" applyNumberFormat="1" applyFont="1" applyBorder="1" applyAlignment="1">
      <alignment horizontal="center" vertical="center"/>
    </xf>
    <xf numFmtId="4" fontId="5" fillId="0" borderId="23" xfId="11" applyNumberFormat="1" applyFont="1" applyBorder="1" applyAlignment="1">
      <alignment horizontal="center" vertical="center"/>
    </xf>
    <xf numFmtId="43" fontId="5" fillId="0" borderId="23" xfId="1" applyFont="1" applyBorder="1" applyAlignment="1">
      <alignment horizontal="center" vertical="center"/>
    </xf>
    <xf numFmtId="43" fontId="4" fillId="4" borderId="48" xfId="1" applyFont="1" applyFill="1" applyBorder="1" applyAlignment="1">
      <alignment horizontal="center" vertical="center"/>
    </xf>
    <xf numFmtId="43" fontId="4" fillId="4" borderId="27" xfId="1" applyFont="1" applyFill="1" applyBorder="1" applyAlignment="1">
      <alignment horizontal="center" vertical="center"/>
    </xf>
    <xf numFmtId="43" fontId="18" fillId="4" borderId="51" xfId="1" applyFont="1" applyFill="1" applyBorder="1" applyAlignment="1">
      <alignment horizontal="center" vertical="center"/>
    </xf>
    <xf numFmtId="165" fontId="16" fillId="5" borderId="51" xfId="1" applyNumberFormat="1" applyFont="1" applyFill="1" applyBorder="1" applyAlignment="1">
      <alignment horizontal="center" vertical="center"/>
    </xf>
    <xf numFmtId="43" fontId="16" fillId="5" borderId="54" xfId="1" applyFont="1" applyFill="1" applyBorder="1" applyAlignment="1">
      <alignment horizontal="center" vertical="center"/>
    </xf>
    <xf numFmtId="43" fontId="16" fillId="5" borderId="52" xfId="1" applyFont="1" applyFill="1" applyBorder="1" applyAlignment="1">
      <alignment horizontal="center" vertical="center"/>
    </xf>
    <xf numFmtId="43" fontId="19" fillId="5" borderId="53" xfId="1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5" fillId="0" borderId="14" xfId="2" applyFont="1" applyBorder="1" applyAlignment="1">
      <alignment horizontal="left" wrapText="1"/>
    </xf>
    <xf numFmtId="0" fontId="5" fillId="0" borderId="7" xfId="2" applyFont="1" applyBorder="1" applyAlignment="1">
      <alignment horizontal="left"/>
    </xf>
    <xf numFmtId="0" fontId="5" fillId="0" borderId="7" xfId="2" applyFont="1" applyBorder="1" applyAlignment="1">
      <alignment wrapText="1"/>
    </xf>
    <xf numFmtId="43" fontId="5" fillId="0" borderId="7" xfId="1" applyFont="1" applyBorder="1" applyAlignment="1">
      <alignment horizontal="center"/>
    </xf>
    <xf numFmtId="0" fontId="5" fillId="0" borderId="9" xfId="2" applyFont="1" applyBorder="1" applyAlignment="1">
      <alignment horizontal="left" wrapText="1"/>
    </xf>
    <xf numFmtId="0" fontId="5" fillId="0" borderId="10" xfId="2" applyFont="1" applyBorder="1" applyAlignment="1">
      <alignment horizontal="left"/>
    </xf>
    <xf numFmtId="43" fontId="5" fillId="0" borderId="10" xfId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7" xfId="0" applyFont="1" applyBorder="1"/>
    <xf numFmtId="49" fontId="4" fillId="0" borderId="7" xfId="2" applyNumberFormat="1" applyFont="1" applyBorder="1" applyAlignment="1">
      <alignment wrapText="1"/>
    </xf>
    <xf numFmtId="0" fontId="14" fillId="0" borderId="8" xfId="0" applyFont="1" applyBorder="1"/>
    <xf numFmtId="0" fontId="14" fillId="0" borderId="4" xfId="0" applyFont="1" applyBorder="1"/>
    <xf numFmtId="43" fontId="14" fillId="0" borderId="4" xfId="1" applyFont="1" applyBorder="1"/>
    <xf numFmtId="0" fontId="14" fillId="0" borderId="4" xfId="0" applyFont="1" applyBorder="1" applyAlignment="1">
      <alignment wrapText="1"/>
    </xf>
    <xf numFmtId="0" fontId="14" fillId="0" borderId="21" xfId="0" applyFont="1" applyBorder="1"/>
    <xf numFmtId="0" fontId="14" fillId="0" borderId="6" xfId="0" applyFont="1" applyBorder="1"/>
    <xf numFmtId="0" fontId="14" fillId="0" borderId="6" xfId="0" applyFont="1" applyBorder="1" applyAlignment="1">
      <alignment wrapText="1"/>
    </xf>
    <xf numFmtId="43" fontId="14" fillId="0" borderId="6" xfId="1" applyFont="1" applyBorder="1"/>
    <xf numFmtId="3" fontId="5" fillId="0" borderId="25" xfId="2" applyNumberFormat="1" applyFont="1" applyBorder="1" applyAlignment="1">
      <alignment horizontal="left" wrapText="1"/>
    </xf>
    <xf numFmtId="3" fontId="5" fillId="0" borderId="16" xfId="2" applyNumberFormat="1" applyFont="1" applyBorder="1" applyAlignment="1">
      <alignment horizontal="right"/>
    </xf>
    <xf numFmtId="3" fontId="5" fillId="0" borderId="16" xfId="2" applyNumberFormat="1" applyFont="1" applyBorder="1" applyAlignment="1">
      <alignment horizontal="left" wrapText="1"/>
    </xf>
    <xf numFmtId="43" fontId="5" fillId="0" borderId="16" xfId="1" applyFont="1" applyBorder="1" applyAlignment="1">
      <alignment horizontal="right"/>
    </xf>
    <xf numFmtId="0" fontId="14" fillId="0" borderId="0" xfId="0" applyFont="1"/>
    <xf numFmtId="0" fontId="14" fillId="0" borderId="29" xfId="0" applyFont="1" applyBorder="1"/>
    <xf numFmtId="0" fontId="14" fillId="0" borderId="23" xfId="0" applyFont="1" applyBorder="1"/>
    <xf numFmtId="0" fontId="14" fillId="0" borderId="23" xfId="0" applyFont="1" applyBorder="1" applyAlignment="1">
      <alignment wrapText="1"/>
    </xf>
    <xf numFmtId="43" fontId="14" fillId="0" borderId="23" xfId="1" applyFont="1" applyBorder="1"/>
    <xf numFmtId="3" fontId="14" fillId="0" borderId="23" xfId="0" applyNumberFormat="1" applyFont="1" applyBorder="1" applyAlignment="1">
      <alignment horizontal="center"/>
    </xf>
    <xf numFmtId="43" fontId="5" fillId="0" borderId="10" xfId="1" applyFont="1" applyBorder="1" applyAlignment="1">
      <alignment horizontal="center" vertical="center"/>
    </xf>
    <xf numFmtId="43" fontId="17" fillId="0" borderId="4" xfId="1" applyFont="1" applyFill="1" applyBorder="1" applyAlignment="1">
      <alignment horizontal="right" vertical="center"/>
    </xf>
    <xf numFmtId="0" fontId="22" fillId="3" borderId="10" xfId="0" applyFont="1" applyFill="1" applyBorder="1" applyAlignment="1">
      <alignment horizontal="center"/>
    </xf>
    <xf numFmtId="0" fontId="22" fillId="3" borderId="10" xfId="0" applyFont="1" applyFill="1" applyBorder="1" applyAlignment="1">
      <alignment horizontal="center" wrapText="1"/>
    </xf>
    <xf numFmtId="0" fontId="5" fillId="0" borderId="6" xfId="2" applyFont="1" applyFill="1" applyBorder="1" applyAlignment="1">
      <alignment horizontal="center" vertical="center" wrapText="1"/>
    </xf>
    <xf numFmtId="43" fontId="14" fillId="0" borderId="7" xfId="1" applyFont="1" applyBorder="1"/>
    <xf numFmtId="0" fontId="14" fillId="0" borderId="10" xfId="0" applyFont="1" applyBorder="1"/>
    <xf numFmtId="0" fontId="14" fillId="0" borderId="9" xfId="0" applyFont="1" applyBorder="1"/>
    <xf numFmtId="0" fontId="14" fillId="0" borderId="42" xfId="0" applyFont="1" applyBorder="1" applyAlignment="1">
      <alignment wrapText="1"/>
    </xf>
    <xf numFmtId="43" fontId="14" fillId="0" borderId="41" xfId="1" applyFont="1" applyBorder="1"/>
    <xf numFmtId="3" fontId="14" fillId="0" borderId="10" xfId="0" applyNumberFormat="1" applyFont="1" applyBorder="1"/>
    <xf numFmtId="4" fontId="5" fillId="3" borderId="2" xfId="2" applyNumberFormat="1" applyFont="1" applyFill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4" fontId="5" fillId="0" borderId="4" xfId="2" applyNumberFormat="1" applyFont="1" applyBorder="1" applyAlignment="1">
      <alignment horizontal="center"/>
    </xf>
    <xf numFmtId="4" fontId="5" fillId="0" borderId="10" xfId="2" applyNumberFormat="1" applyFont="1" applyBorder="1" applyAlignment="1">
      <alignment horizontal="center"/>
    </xf>
    <xf numFmtId="4" fontId="5" fillId="0" borderId="6" xfId="2" applyNumberFormat="1" applyFont="1" applyBorder="1" applyAlignment="1">
      <alignment horizontal="center"/>
    </xf>
    <xf numFmtId="4" fontId="4" fillId="4" borderId="5" xfId="2" applyNumberFormat="1" applyFont="1" applyFill="1" applyBorder="1" applyAlignment="1">
      <alignment horizontal="center"/>
    </xf>
    <xf numFmtId="4" fontId="5" fillId="0" borderId="3" xfId="2" applyNumberFormat="1" applyFont="1" applyBorder="1" applyAlignment="1">
      <alignment horizontal="center"/>
    </xf>
    <xf numFmtId="4" fontId="5" fillId="0" borderId="23" xfId="2" applyNumberFormat="1" applyFont="1" applyBorder="1" applyAlignment="1">
      <alignment horizontal="center"/>
    </xf>
    <xf numFmtId="4" fontId="14" fillId="0" borderId="0" xfId="12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4" fontId="5" fillId="0" borderId="10" xfId="8" applyNumberFormat="1" applyFont="1" applyBorder="1" applyAlignment="1">
      <alignment horizontal="center"/>
    </xf>
    <xf numFmtId="4" fontId="5" fillId="2" borderId="10" xfId="2" applyNumberFormat="1" applyFont="1" applyFill="1" applyBorder="1" applyAlignment="1">
      <alignment horizontal="center"/>
    </xf>
    <xf numFmtId="4" fontId="5" fillId="0" borderId="10" xfId="13" applyNumberFormat="1" applyFont="1" applyBorder="1" applyAlignment="1">
      <alignment horizontal="center"/>
    </xf>
    <xf numFmtId="4" fontId="5" fillId="3" borderId="4" xfId="2" applyNumberFormat="1" applyFont="1" applyFill="1" applyBorder="1" applyAlignment="1">
      <alignment horizontal="center"/>
    </xf>
    <xf numFmtId="1" fontId="5" fillId="0" borderId="35" xfId="2" applyNumberFormat="1" applyFont="1" applyBorder="1" applyAlignment="1">
      <alignment horizontal="center"/>
    </xf>
    <xf numFmtId="1" fontId="5" fillId="0" borderId="18" xfId="0" applyNumberFormat="1" applyFont="1" applyBorder="1" applyAlignment="1">
      <alignment horizontal="center"/>
    </xf>
    <xf numFmtId="1" fontId="5" fillId="0" borderId="40" xfId="12" applyNumberFormat="1" applyFont="1" applyBorder="1" applyAlignment="1">
      <alignment horizontal="center"/>
    </xf>
    <xf numFmtId="1" fontId="5" fillId="0" borderId="22" xfId="8" applyNumberFormat="1" applyFont="1" applyBorder="1" applyAlignment="1">
      <alignment horizontal="center"/>
    </xf>
    <xf numFmtId="1" fontId="5" fillId="2" borderId="22" xfId="2" applyNumberFormat="1" applyFont="1" applyFill="1" applyBorder="1" applyAlignment="1">
      <alignment horizontal="center"/>
    </xf>
    <xf numFmtId="1" fontId="5" fillId="0" borderId="22" xfId="13" applyNumberFormat="1" applyFont="1" applyBorder="1" applyAlignment="1">
      <alignment horizontal="center"/>
    </xf>
    <xf numFmtId="1" fontId="5" fillId="3" borderId="18" xfId="2" applyNumberFormat="1" applyFont="1" applyFill="1" applyBorder="1" applyAlignment="1">
      <alignment horizontal="center"/>
    </xf>
    <xf numFmtId="43" fontId="5" fillId="0" borderId="16" xfId="1" applyFont="1" applyBorder="1" applyAlignment="1"/>
    <xf numFmtId="0" fontId="23" fillId="0" borderId="7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43" fontId="24" fillId="4" borderId="1" xfId="1" applyFont="1" applyFill="1" applyBorder="1" applyAlignment="1">
      <alignment horizontal="right"/>
    </xf>
    <xf numFmtId="0" fontId="14" fillId="0" borderId="8" xfId="0" applyFont="1" applyFill="1" applyBorder="1"/>
    <xf numFmtId="49" fontId="5" fillId="0" borderId="4" xfId="2" applyNumberFormat="1" applyFont="1" applyFill="1" applyBorder="1" applyAlignment="1">
      <alignment horizontal="center" vertical="center" wrapText="1"/>
    </xf>
    <xf numFmtId="0" fontId="14" fillId="0" borderId="4" xfId="0" applyFont="1" applyFill="1" applyBorder="1"/>
    <xf numFmtId="43" fontId="14" fillId="0" borderId="4" xfId="1" applyFont="1" applyFill="1" applyBorder="1"/>
    <xf numFmtId="0" fontId="14" fillId="0" borderId="4" xfId="0" applyFont="1" applyFill="1" applyBorder="1" applyAlignment="1">
      <alignment horizontal="center"/>
    </xf>
    <xf numFmtId="43" fontId="5" fillId="0" borderId="4" xfId="1" applyFont="1" applyFill="1" applyBorder="1" applyAlignment="1">
      <alignment horizontal="right"/>
    </xf>
    <xf numFmtId="0" fontId="14" fillId="0" borderId="4" xfId="0" applyFont="1" applyFill="1" applyBorder="1" applyAlignment="1">
      <alignment wrapText="1"/>
    </xf>
    <xf numFmtId="43" fontId="5" fillId="0" borderId="10" xfId="1" applyFont="1" applyFill="1" applyBorder="1" applyAlignment="1">
      <alignment horizontal="right"/>
    </xf>
    <xf numFmtId="0" fontId="14" fillId="0" borderId="14" xfId="0" applyFont="1" applyFill="1" applyBorder="1" applyAlignment="1">
      <alignment wrapText="1"/>
    </xf>
    <xf numFmtId="0" fontId="14" fillId="0" borderId="7" xfId="0" applyFont="1" applyFill="1" applyBorder="1"/>
    <xf numFmtId="0" fontId="14" fillId="0" borderId="7" xfId="0" applyFont="1" applyFill="1" applyBorder="1" applyAlignment="1">
      <alignment wrapText="1"/>
    </xf>
    <xf numFmtId="43" fontId="14" fillId="0" borderId="7" xfId="1" applyFont="1" applyFill="1" applyBorder="1"/>
    <xf numFmtId="43" fontId="5" fillId="0" borderId="23" xfId="1" applyFont="1" applyFill="1" applyBorder="1" applyAlignment="1">
      <alignment horizontal="right"/>
    </xf>
    <xf numFmtId="0" fontId="14" fillId="0" borderId="29" xfId="0" applyFont="1" applyFill="1" applyBorder="1" applyAlignment="1">
      <alignment wrapText="1"/>
    </xf>
    <xf numFmtId="0" fontId="23" fillId="0" borderId="4" xfId="0" applyFont="1" applyFill="1" applyBorder="1"/>
    <xf numFmtId="0" fontId="14" fillId="0" borderId="8" xfId="0" applyFont="1" applyFill="1" applyBorder="1" applyAlignment="1">
      <alignment wrapText="1"/>
    </xf>
    <xf numFmtId="43" fontId="14" fillId="0" borderId="10" xfId="1" applyFont="1" applyFill="1" applyBorder="1"/>
    <xf numFmtId="0" fontId="14" fillId="0" borderId="10" xfId="0" applyFont="1" applyFill="1" applyBorder="1"/>
    <xf numFmtId="43" fontId="16" fillId="0" borderId="52" xfId="1" applyFont="1" applyFill="1" applyBorder="1" applyAlignment="1">
      <alignment horizontal="center" vertical="center"/>
    </xf>
    <xf numFmtId="43" fontId="16" fillId="4" borderId="52" xfId="1" applyFont="1" applyFill="1" applyBorder="1" applyAlignment="1">
      <alignment horizontal="center" vertical="center"/>
    </xf>
    <xf numFmtId="43" fontId="4" fillId="4" borderId="51" xfId="1" applyFont="1" applyFill="1" applyBorder="1" applyAlignment="1">
      <alignment horizontal="center" vertical="center"/>
    </xf>
    <xf numFmtId="43" fontId="16" fillId="5" borderId="53" xfId="1" applyFont="1" applyFill="1" applyBorder="1" applyAlignment="1">
      <alignment horizontal="center" vertical="center"/>
    </xf>
    <xf numFmtId="0" fontId="6" fillId="4" borderId="25" xfId="2" applyFont="1" applyFill="1" applyBorder="1" applyAlignment="1">
      <alignment horizontal="center"/>
    </xf>
    <xf numFmtId="0" fontId="7" fillId="4" borderId="17" xfId="2" applyFont="1" applyFill="1" applyBorder="1" applyAlignment="1">
      <alignment horizontal="center"/>
    </xf>
    <xf numFmtId="0" fontId="11" fillId="5" borderId="33" xfId="2" applyFont="1" applyFill="1" applyBorder="1" applyAlignment="1">
      <alignment horizontal="center"/>
    </xf>
    <xf numFmtId="0" fontId="12" fillId="5" borderId="34" xfId="2" applyFont="1" applyFill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right" vertical="top"/>
    </xf>
    <xf numFmtId="0" fontId="2" fillId="0" borderId="0" xfId="2" applyAlignment="1">
      <alignment horizontal="right" vertical="top"/>
    </xf>
    <xf numFmtId="49" fontId="3" fillId="0" borderId="0" xfId="2" applyNumberFormat="1" applyFont="1" applyAlignment="1">
      <alignment horizontal="center"/>
    </xf>
    <xf numFmtId="0" fontId="6" fillId="0" borderId="11" xfId="2" applyFont="1" applyBorder="1" applyAlignment="1">
      <alignment horizontal="center"/>
    </xf>
    <xf numFmtId="43" fontId="16" fillId="6" borderId="55" xfId="1" applyFont="1" applyFill="1" applyBorder="1" applyAlignment="1">
      <alignment horizontal="center" vertical="center"/>
    </xf>
    <xf numFmtId="43" fontId="16" fillId="6" borderId="56" xfId="1" applyFont="1" applyFill="1" applyBorder="1" applyAlignment="1">
      <alignment horizontal="center" vertical="center"/>
    </xf>
    <xf numFmtId="0" fontId="5" fillId="0" borderId="48" xfId="2" applyFont="1" applyBorder="1" applyAlignment="1">
      <alignment horizontal="center" vertical="center"/>
    </xf>
    <xf numFmtId="0" fontId="5" fillId="0" borderId="49" xfId="2" applyFont="1" applyBorder="1" applyAlignment="1">
      <alignment horizontal="center" vertical="center"/>
    </xf>
    <xf numFmtId="0" fontId="5" fillId="0" borderId="50" xfId="2" applyFont="1" applyBorder="1" applyAlignment="1">
      <alignment horizontal="center" vertical="center"/>
    </xf>
    <xf numFmtId="0" fontId="5" fillId="0" borderId="48" xfId="2" applyFont="1" applyBorder="1" applyAlignment="1">
      <alignment horizontal="center" vertical="center" wrapText="1"/>
    </xf>
    <xf numFmtId="0" fontId="5" fillId="0" borderId="49" xfId="2" applyFont="1" applyBorder="1" applyAlignment="1">
      <alignment horizontal="center" vertical="center" wrapText="1"/>
    </xf>
    <xf numFmtId="0" fontId="5" fillId="0" borderId="50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2" fillId="0" borderId="0" xfId="2" applyBorder="1" applyAlignment="1">
      <alignment horizontal="right"/>
    </xf>
    <xf numFmtId="0" fontId="13" fillId="0" borderId="0" xfId="2" applyFont="1" applyBorder="1" applyAlignment="1">
      <alignment horizontal="center"/>
    </xf>
    <xf numFmtId="0" fontId="11" fillId="5" borderId="25" xfId="2" applyFont="1" applyFill="1" applyBorder="1" applyAlignment="1">
      <alignment horizontal="center"/>
    </xf>
    <xf numFmtId="0" fontId="11" fillId="5" borderId="26" xfId="2" applyFont="1" applyFill="1" applyBorder="1" applyAlignment="1">
      <alignment horizontal="center"/>
    </xf>
    <xf numFmtId="49" fontId="3" fillId="0" borderId="0" xfId="2" applyNumberFormat="1" applyFont="1" applyBorder="1" applyAlignment="1">
      <alignment horizontal="center"/>
    </xf>
    <xf numFmtId="0" fontId="6" fillId="4" borderId="25" xfId="2" applyFont="1" applyFill="1" applyBorder="1" applyAlignment="1">
      <alignment horizontal="right"/>
    </xf>
    <xf numFmtId="0" fontId="6" fillId="4" borderId="26" xfId="2" applyFont="1" applyFill="1" applyBorder="1" applyAlignment="1">
      <alignment horizontal="right"/>
    </xf>
    <xf numFmtId="0" fontId="6" fillId="4" borderId="17" xfId="2" applyFont="1" applyFill="1" applyBorder="1" applyAlignment="1">
      <alignment horizontal="right"/>
    </xf>
    <xf numFmtId="0" fontId="5" fillId="0" borderId="27" xfId="2" applyFont="1" applyBorder="1" applyAlignment="1">
      <alignment horizontal="center" vertical="center" wrapText="1"/>
    </xf>
    <xf numFmtId="0" fontId="5" fillId="0" borderId="59" xfId="2" applyFont="1" applyBorder="1" applyAlignment="1">
      <alignment horizontal="left"/>
    </xf>
    <xf numFmtId="0" fontId="5" fillId="0" borderId="18" xfId="2" applyFont="1" applyBorder="1" applyAlignment="1">
      <alignment horizontal="left"/>
    </xf>
    <xf numFmtId="0" fontId="5" fillId="0" borderId="30" xfId="2" applyFont="1" applyBorder="1" applyAlignment="1">
      <alignment horizontal="left"/>
    </xf>
    <xf numFmtId="0" fontId="5" fillId="0" borderId="58" xfId="2" applyFont="1" applyBorder="1" applyAlignment="1">
      <alignment horizontal="left"/>
    </xf>
    <xf numFmtId="0" fontId="5" fillId="0" borderId="22" xfId="2" applyFont="1" applyBorder="1" applyAlignment="1">
      <alignment horizontal="left"/>
    </xf>
    <xf numFmtId="0" fontId="5" fillId="0" borderId="60" xfId="2" applyFont="1" applyFill="1" applyBorder="1"/>
    <xf numFmtId="0" fontId="5" fillId="0" borderId="61" xfId="2" applyFont="1" applyFill="1" applyBorder="1"/>
    <xf numFmtId="49" fontId="5" fillId="0" borderId="62" xfId="2" applyNumberFormat="1" applyFont="1" applyBorder="1" applyAlignment="1">
      <alignment horizontal="center" vertical="center"/>
    </xf>
    <xf numFmtId="0" fontId="5" fillId="0" borderId="63" xfId="2" applyFont="1" applyFill="1" applyBorder="1"/>
    <xf numFmtId="0" fontId="5" fillId="0" borderId="35" xfId="2" applyFont="1" applyBorder="1" applyAlignment="1">
      <alignment horizontal="center"/>
    </xf>
    <xf numFmtId="0" fontId="5" fillId="0" borderId="35" xfId="2" applyFont="1" applyBorder="1" applyAlignment="1">
      <alignment horizontal="left"/>
    </xf>
    <xf numFmtId="0" fontId="5" fillId="0" borderId="18" xfId="2" applyFont="1" applyBorder="1" applyAlignment="1">
      <alignment horizontal="right"/>
    </xf>
    <xf numFmtId="49" fontId="5" fillId="0" borderId="59" xfId="2" applyNumberFormat="1" applyFont="1" applyBorder="1" applyAlignment="1">
      <alignment horizontal="center" vertical="center"/>
    </xf>
    <xf numFmtId="49" fontId="5" fillId="0" borderId="64" xfId="2" applyNumberFormat="1" applyFont="1" applyBorder="1" applyAlignment="1">
      <alignment horizontal="center" vertical="center"/>
    </xf>
    <xf numFmtId="0" fontId="2" fillId="6" borderId="64" xfId="2" applyFill="1" applyBorder="1" applyAlignment="1">
      <alignment horizontal="center"/>
    </xf>
    <xf numFmtId="49" fontId="5" fillId="0" borderId="18" xfId="2" applyNumberFormat="1" applyFont="1" applyBorder="1" applyAlignment="1">
      <alignment horizontal="center"/>
    </xf>
    <xf numFmtId="49" fontId="5" fillId="0" borderId="18" xfId="2" applyNumberFormat="1" applyFont="1" applyBorder="1" applyAlignment="1">
      <alignment horizontal="center" vertical="center"/>
    </xf>
    <xf numFmtId="49" fontId="5" fillId="0" borderId="65" xfId="2" applyNumberFormat="1" applyFont="1" applyBorder="1" applyAlignment="1">
      <alignment horizontal="center"/>
    </xf>
    <xf numFmtId="49" fontId="5" fillId="3" borderId="18" xfId="2" applyNumberFormat="1" applyFont="1" applyFill="1" applyBorder="1" applyAlignment="1">
      <alignment horizontal="center" vertical="center"/>
    </xf>
    <xf numFmtId="49" fontId="5" fillId="0" borderId="66" xfId="2" applyNumberFormat="1" applyFont="1" applyBorder="1" applyAlignment="1">
      <alignment horizontal="center" vertical="center"/>
    </xf>
    <xf numFmtId="49" fontId="5" fillId="0" borderId="58" xfId="2" applyNumberFormat="1" applyFont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5" fillId="0" borderId="17" xfId="2" applyFont="1" applyFill="1" applyBorder="1" applyAlignment="1">
      <alignment horizontal="center"/>
    </xf>
    <xf numFmtId="0" fontId="5" fillId="0" borderId="58" xfId="2" applyFont="1" applyBorder="1" applyAlignment="1">
      <alignment horizontal="center"/>
    </xf>
    <xf numFmtId="49" fontId="5" fillId="0" borderId="18" xfId="8" applyNumberFormat="1" applyFont="1" applyBorder="1" applyAlignment="1">
      <alignment horizontal="center"/>
    </xf>
    <xf numFmtId="49" fontId="5" fillId="0" borderId="58" xfId="2" applyNumberFormat="1" applyFont="1" applyBorder="1" applyAlignment="1">
      <alignment horizontal="center" vertical="center"/>
    </xf>
    <xf numFmtId="49" fontId="5" fillId="0" borderId="35" xfId="2" applyNumberFormat="1" applyFont="1" applyBorder="1" applyAlignment="1">
      <alignment horizontal="center" vertical="center"/>
    </xf>
    <xf numFmtId="0" fontId="5" fillId="0" borderId="58" xfId="2" applyFont="1" applyFill="1" applyBorder="1" applyAlignment="1">
      <alignment horizontal="center"/>
    </xf>
    <xf numFmtId="0" fontId="5" fillId="0" borderId="18" xfId="2" applyFont="1" applyFill="1" applyBorder="1" applyAlignment="1">
      <alignment horizontal="center"/>
    </xf>
    <xf numFmtId="0" fontId="5" fillId="0" borderId="30" xfId="2" applyFont="1" applyBorder="1" applyAlignment="1">
      <alignment horizontal="center"/>
    </xf>
  </cellXfs>
  <cellStyles count="14">
    <cellStyle name="čárky" xfId="1" builtinId="3"/>
    <cellStyle name="Excel Built-in Comma" xfId="6"/>
    <cellStyle name="Excel Built-in Normal" xfId="4"/>
    <cellStyle name="Excel Built-in Normal 1" xfId="12"/>
    <cellStyle name="měny 2" xfId="3"/>
    <cellStyle name="normální" xfId="0" builtinId="0"/>
    <cellStyle name="normální 2" xfId="5"/>
    <cellStyle name="normální 3" xfId="2"/>
    <cellStyle name="normální 3 2" xfId="8"/>
    <cellStyle name="Normální 4" xfId="13"/>
    <cellStyle name="Normální 6" xfId="9"/>
    <cellStyle name="Normální 8" xfId="10"/>
    <cellStyle name="Normální 9" xfId="11"/>
    <cellStyle name="TableStyleLight1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1"/>
  <sheetViews>
    <sheetView topLeftCell="A22" zoomScaleNormal="100" workbookViewId="0">
      <selection activeCell="F49" sqref="F49"/>
    </sheetView>
  </sheetViews>
  <sheetFormatPr defaultRowHeight="14.3"/>
  <cols>
    <col min="2" max="2" width="34.5703125" bestFit="1" customWidth="1"/>
    <col min="3" max="3" width="18.5703125" customWidth="1"/>
    <col min="4" max="4" width="26.85546875" customWidth="1"/>
  </cols>
  <sheetData>
    <row r="1" spans="1:4">
      <c r="A1" s="281" t="s">
        <v>56</v>
      </c>
      <c r="B1" s="281"/>
      <c r="C1" s="281"/>
      <c r="D1" s="281"/>
    </row>
    <row r="2" spans="1:4">
      <c r="A2" s="110" t="s">
        <v>0</v>
      </c>
      <c r="B2" s="110"/>
      <c r="C2" s="282" t="s">
        <v>64</v>
      </c>
      <c r="D2" s="283"/>
    </row>
    <row r="3" spans="1:4">
      <c r="A3" s="110"/>
      <c r="B3" s="108"/>
      <c r="C3" s="108"/>
      <c r="D3" s="140" t="s">
        <v>57</v>
      </c>
    </row>
    <row r="4" spans="1:4" ht="15.7">
      <c r="A4" s="284" t="s">
        <v>58</v>
      </c>
      <c r="B4" s="284"/>
      <c r="C4" s="284"/>
      <c r="D4" s="284"/>
    </row>
    <row r="5" spans="1:4" ht="15" thickBot="1">
      <c r="A5" s="285" t="s">
        <v>75</v>
      </c>
      <c r="B5" s="285"/>
      <c r="C5" s="285"/>
      <c r="D5" s="285"/>
    </row>
    <row r="6" spans="1:4" ht="43.5" thickBot="1">
      <c r="A6" s="130" t="s">
        <v>3</v>
      </c>
      <c r="B6" s="129" t="s">
        <v>4</v>
      </c>
      <c r="C6" s="119" t="s">
        <v>59</v>
      </c>
      <c r="D6" s="118" t="s">
        <v>5</v>
      </c>
    </row>
    <row r="7" spans="1:4">
      <c r="A7" s="132">
        <v>30</v>
      </c>
      <c r="B7" s="133" t="s">
        <v>60</v>
      </c>
      <c r="C7" s="230">
        <v>315643</v>
      </c>
      <c r="D7" s="134">
        <v>17</v>
      </c>
    </row>
    <row r="8" spans="1:4">
      <c r="A8" s="112">
        <v>31</v>
      </c>
      <c r="B8" s="111" t="s">
        <v>12</v>
      </c>
      <c r="C8" s="231">
        <v>2386135.35</v>
      </c>
      <c r="D8" s="120">
        <v>147</v>
      </c>
    </row>
    <row r="9" spans="1:4">
      <c r="A9" s="112">
        <v>32</v>
      </c>
      <c r="B9" s="111" t="s">
        <v>13</v>
      </c>
      <c r="C9" s="232">
        <v>0</v>
      </c>
      <c r="D9" s="120">
        <v>0</v>
      </c>
    </row>
    <row r="10" spans="1:4">
      <c r="A10" s="112">
        <v>33</v>
      </c>
      <c r="B10" s="111" t="s">
        <v>14</v>
      </c>
      <c r="C10" s="232">
        <v>0</v>
      </c>
      <c r="D10" s="120">
        <v>0</v>
      </c>
    </row>
    <row r="11" spans="1:4">
      <c r="A11" s="112">
        <v>34</v>
      </c>
      <c r="B11" s="111" t="s">
        <v>15</v>
      </c>
      <c r="C11" s="232">
        <v>193178</v>
      </c>
      <c r="D11" s="120">
        <v>10</v>
      </c>
    </row>
    <row r="12" spans="1:4">
      <c r="A12" s="112">
        <v>35</v>
      </c>
      <c r="B12" s="111" t="s">
        <v>16</v>
      </c>
      <c r="C12" s="232">
        <v>0</v>
      </c>
      <c r="D12" s="120">
        <v>0</v>
      </c>
    </row>
    <row r="13" spans="1:4">
      <c r="A13" s="112">
        <v>36</v>
      </c>
      <c r="B13" s="111" t="s">
        <v>17</v>
      </c>
      <c r="C13" s="233">
        <v>383204</v>
      </c>
      <c r="D13" s="120">
        <v>16</v>
      </c>
    </row>
    <row r="14" spans="1:4">
      <c r="A14" s="112">
        <v>37</v>
      </c>
      <c r="B14" s="111" t="s">
        <v>52</v>
      </c>
      <c r="C14" s="232">
        <v>12396710.73</v>
      </c>
      <c r="D14" s="120">
        <v>395</v>
      </c>
    </row>
    <row r="15" spans="1:4">
      <c r="A15" s="112"/>
      <c r="B15" s="111" t="s">
        <v>146</v>
      </c>
      <c r="C15" s="232">
        <v>1157387</v>
      </c>
      <c r="D15" s="120">
        <v>69</v>
      </c>
    </row>
    <row r="16" spans="1:4">
      <c r="A16" s="112">
        <v>38</v>
      </c>
      <c r="B16" s="111" t="s">
        <v>18</v>
      </c>
      <c r="C16" s="232">
        <v>120711</v>
      </c>
      <c r="D16" s="120">
        <v>7</v>
      </c>
    </row>
    <row r="17" spans="1:4">
      <c r="A17" s="114">
        <v>39</v>
      </c>
      <c r="B17" s="115" t="s">
        <v>19</v>
      </c>
      <c r="C17" s="233">
        <v>477466.2</v>
      </c>
      <c r="D17" s="128">
        <v>28</v>
      </c>
    </row>
    <row r="18" spans="1:4">
      <c r="A18" s="112"/>
      <c r="B18" s="111" t="s">
        <v>61</v>
      </c>
      <c r="C18" s="232">
        <v>681720</v>
      </c>
      <c r="D18" s="120">
        <v>41</v>
      </c>
    </row>
    <row r="19" spans="1:4">
      <c r="A19" s="114"/>
      <c r="B19" s="149" t="s">
        <v>147</v>
      </c>
      <c r="C19" s="233">
        <v>13980</v>
      </c>
      <c r="D19" s="128">
        <v>3</v>
      </c>
    </row>
    <row r="20" spans="1:4">
      <c r="A20" s="114"/>
      <c r="B20" s="111" t="s">
        <v>285</v>
      </c>
      <c r="C20" s="233">
        <v>161952</v>
      </c>
      <c r="D20" s="128">
        <v>11</v>
      </c>
    </row>
    <row r="21" spans="1:4" ht="15" thickBot="1">
      <c r="A21" s="122"/>
      <c r="B21" s="127" t="s">
        <v>21</v>
      </c>
      <c r="C21" s="234">
        <v>511056</v>
      </c>
      <c r="D21" s="126">
        <v>48</v>
      </c>
    </row>
    <row r="22" spans="1:4" ht="15" thickBot="1">
      <c r="A22" s="135"/>
      <c r="B22" s="136" t="s">
        <v>22</v>
      </c>
      <c r="C22" s="235">
        <f>SUM(C7:C21)</f>
        <v>18799143.279999997</v>
      </c>
      <c r="D22" s="137">
        <f>SUM(D7:D21)</f>
        <v>792</v>
      </c>
    </row>
    <row r="23" spans="1:4">
      <c r="A23" s="124">
        <v>1</v>
      </c>
      <c r="B23" s="125" t="s">
        <v>32</v>
      </c>
      <c r="C23" s="236">
        <v>1224656</v>
      </c>
      <c r="D23" s="244">
        <v>45</v>
      </c>
    </row>
    <row r="24" spans="1:4">
      <c r="A24" s="112">
        <v>2</v>
      </c>
      <c r="B24" s="111" t="s">
        <v>33</v>
      </c>
      <c r="C24" s="231">
        <v>2625778</v>
      </c>
      <c r="D24" s="245">
        <v>142</v>
      </c>
    </row>
    <row r="25" spans="1:4">
      <c r="A25" s="112">
        <v>3</v>
      </c>
      <c r="B25" s="111" t="s">
        <v>34</v>
      </c>
      <c r="C25" s="237">
        <v>661904</v>
      </c>
      <c r="D25" s="121">
        <v>57</v>
      </c>
    </row>
    <row r="26" spans="1:4">
      <c r="A26" s="112">
        <v>4</v>
      </c>
      <c r="B26" s="111" t="s">
        <v>23</v>
      </c>
      <c r="C26" s="238">
        <v>1633183.02</v>
      </c>
      <c r="D26" s="246">
        <v>68</v>
      </c>
    </row>
    <row r="27" spans="1:4">
      <c r="A27" s="112">
        <v>5</v>
      </c>
      <c r="B27" s="111" t="s">
        <v>35</v>
      </c>
      <c r="C27" s="239">
        <v>507638</v>
      </c>
      <c r="D27" s="247">
        <v>33</v>
      </c>
    </row>
    <row r="28" spans="1:4">
      <c r="A28" s="112">
        <v>6</v>
      </c>
      <c r="B28" s="111" t="s">
        <v>24</v>
      </c>
      <c r="C28" s="240">
        <v>3212000</v>
      </c>
      <c r="D28" s="247">
        <v>229</v>
      </c>
    </row>
    <row r="29" spans="1:4">
      <c r="A29" s="112">
        <v>7</v>
      </c>
      <c r="B29" s="111" t="s">
        <v>36</v>
      </c>
      <c r="C29" s="233">
        <v>248857</v>
      </c>
      <c r="D29" s="131">
        <v>25</v>
      </c>
    </row>
    <row r="30" spans="1:4">
      <c r="A30" s="112">
        <v>8</v>
      </c>
      <c r="B30" s="111" t="s">
        <v>37</v>
      </c>
      <c r="C30" s="233">
        <v>708533</v>
      </c>
      <c r="D30" s="131">
        <v>31</v>
      </c>
    </row>
    <row r="31" spans="1:4">
      <c r="A31" s="112">
        <v>9</v>
      </c>
      <c r="B31" s="111" t="s">
        <v>38</v>
      </c>
      <c r="C31" s="233">
        <v>637735.27</v>
      </c>
      <c r="D31" s="131">
        <v>35</v>
      </c>
    </row>
    <row r="32" spans="1:4">
      <c r="A32" s="112">
        <v>10</v>
      </c>
      <c r="B32" s="111" t="s">
        <v>39</v>
      </c>
      <c r="C32" s="233">
        <v>446184</v>
      </c>
      <c r="D32" s="131">
        <v>23</v>
      </c>
    </row>
    <row r="33" spans="1:4">
      <c r="A33" s="112">
        <v>11</v>
      </c>
      <c r="B33" s="111" t="s">
        <v>40</v>
      </c>
      <c r="C33" s="233">
        <v>106675</v>
      </c>
      <c r="D33" s="131">
        <v>4</v>
      </c>
    </row>
    <row r="34" spans="1:4">
      <c r="A34" s="112">
        <v>12</v>
      </c>
      <c r="B34" s="111" t="s">
        <v>41</v>
      </c>
      <c r="C34" s="233">
        <v>262005</v>
      </c>
      <c r="D34" s="131">
        <v>19</v>
      </c>
    </row>
    <row r="35" spans="1:4">
      <c r="A35" s="112">
        <v>13</v>
      </c>
      <c r="B35" s="111" t="s">
        <v>42</v>
      </c>
      <c r="C35" s="241">
        <v>571504</v>
      </c>
      <c r="D35" s="248">
        <v>41</v>
      </c>
    </row>
    <row r="36" spans="1:4">
      <c r="A36" s="112">
        <v>14</v>
      </c>
      <c r="B36" s="111" t="s">
        <v>43</v>
      </c>
      <c r="C36" s="233">
        <v>514435.01</v>
      </c>
      <c r="D36" s="131">
        <v>31</v>
      </c>
    </row>
    <row r="37" spans="1:4">
      <c r="A37" s="112">
        <v>15</v>
      </c>
      <c r="B37" s="111" t="s">
        <v>25</v>
      </c>
      <c r="C37" s="233">
        <v>51342</v>
      </c>
      <c r="D37" s="131">
        <v>3</v>
      </c>
    </row>
    <row r="38" spans="1:4">
      <c r="A38" s="112">
        <v>16</v>
      </c>
      <c r="B38" s="111" t="s">
        <v>44</v>
      </c>
      <c r="C38" s="232">
        <v>324629</v>
      </c>
      <c r="D38" s="121">
        <v>24</v>
      </c>
    </row>
    <row r="39" spans="1:4">
      <c r="A39" s="112">
        <v>17</v>
      </c>
      <c r="B39" s="111" t="s">
        <v>26</v>
      </c>
      <c r="C39" s="231">
        <v>539308</v>
      </c>
      <c r="D39" s="245">
        <v>35</v>
      </c>
    </row>
    <row r="40" spans="1:4">
      <c r="A40" s="112">
        <v>18</v>
      </c>
      <c r="B40" s="111" t="s">
        <v>45</v>
      </c>
      <c r="C40" s="233">
        <v>266067</v>
      </c>
      <c r="D40" s="131">
        <v>13</v>
      </c>
    </row>
    <row r="41" spans="1:4">
      <c r="A41" s="112">
        <v>19</v>
      </c>
      <c r="B41" s="111" t="s">
        <v>46</v>
      </c>
      <c r="C41" s="242">
        <v>263817</v>
      </c>
      <c r="D41" s="249">
        <v>24</v>
      </c>
    </row>
    <row r="42" spans="1:4">
      <c r="A42" s="112">
        <v>20</v>
      </c>
      <c r="B42" s="111" t="s">
        <v>27</v>
      </c>
      <c r="C42" s="233">
        <v>851093.4</v>
      </c>
      <c r="D42" s="131">
        <v>38</v>
      </c>
    </row>
    <row r="43" spans="1:4">
      <c r="A43" s="112">
        <v>21</v>
      </c>
      <c r="B43" s="111" t="s">
        <v>47</v>
      </c>
      <c r="C43" s="233">
        <v>427718.7</v>
      </c>
      <c r="D43" s="131">
        <v>30</v>
      </c>
    </row>
    <row r="44" spans="1:4">
      <c r="A44" s="112">
        <v>22</v>
      </c>
      <c r="B44" s="111" t="s">
        <v>28</v>
      </c>
      <c r="C44" s="233">
        <v>367935</v>
      </c>
      <c r="D44" s="131">
        <v>19</v>
      </c>
    </row>
    <row r="45" spans="1:4">
      <c r="A45" s="112">
        <v>23</v>
      </c>
      <c r="B45" s="111" t="s">
        <v>48</v>
      </c>
      <c r="C45" s="233">
        <v>140739.5</v>
      </c>
      <c r="D45" s="131">
        <v>8</v>
      </c>
    </row>
    <row r="46" spans="1:4">
      <c r="A46" s="114">
        <v>24</v>
      </c>
      <c r="B46" s="115" t="s">
        <v>49</v>
      </c>
      <c r="C46" s="233">
        <v>1187026.46</v>
      </c>
      <c r="D46" s="131">
        <v>85</v>
      </c>
    </row>
    <row r="47" spans="1:4" ht="15" thickBot="1">
      <c r="A47" s="123">
        <v>25</v>
      </c>
      <c r="B47" s="115" t="s">
        <v>29</v>
      </c>
      <c r="C47" s="243">
        <f>454085+2393820</f>
        <v>2847905</v>
      </c>
      <c r="D47" s="250">
        <f>32+141</f>
        <v>173</v>
      </c>
    </row>
    <row r="48" spans="1:4" ht="15" thickBot="1">
      <c r="A48" s="277" t="s">
        <v>62</v>
      </c>
      <c r="B48" s="278"/>
      <c r="C48" s="138">
        <f>SUM(C23:C47)</f>
        <v>20628668.359999999</v>
      </c>
      <c r="D48" s="138">
        <f>SUM(D23:D47)</f>
        <v>1235</v>
      </c>
    </row>
    <row r="49" spans="1:4" ht="15" thickBot="1">
      <c r="A49" s="279" t="s">
        <v>63</v>
      </c>
      <c r="B49" s="280"/>
      <c r="C49" s="139">
        <f>SUM(C48,C22)</f>
        <v>39427811.640000001</v>
      </c>
      <c r="D49" s="139">
        <f>SUM(D22,D48)</f>
        <v>2027</v>
      </c>
    </row>
    <row r="50" spans="1:4">
      <c r="A50" s="117"/>
      <c r="B50" s="116"/>
      <c r="C50" s="109"/>
      <c r="D50" s="109"/>
    </row>
    <row r="51" spans="1:4" ht="15.7">
      <c r="A51" s="113"/>
      <c r="B51" s="108"/>
      <c r="C51" s="108"/>
      <c r="D51" s="108"/>
    </row>
  </sheetData>
  <mergeCells count="6">
    <mergeCell ref="A48:B48"/>
    <mergeCell ref="A49:B49"/>
    <mergeCell ref="A1:D1"/>
    <mergeCell ref="C2:D2"/>
    <mergeCell ref="A4:D4"/>
    <mergeCell ref="A5:D5"/>
  </mergeCells>
  <conditionalFormatting sqref="C24:D24">
    <cfRule type="expression" priority="1" stopIfTrue="1">
      <formula>"_ # ##0,00_ "</formula>
    </cfRule>
  </conditionalFormatting>
  <pageMargins left="0.70866141732283472" right="0.70866141732283472" top="0.78740157480314965" bottom="0.78740157480314965" header="0.31496062992125984" footer="0.31496062992125984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1"/>
  <sheetViews>
    <sheetView workbookViewId="0">
      <pane xSplit="2" ySplit="5" topLeftCell="C16" activePane="bottomRight" state="frozen"/>
      <selection pane="topRight" activeCell="C1" sqref="C1"/>
      <selection pane="bottomLeft" activeCell="A8" sqref="A8"/>
      <selection pane="bottomRight" activeCell="K111" sqref="K111"/>
    </sheetView>
  </sheetViews>
  <sheetFormatPr defaultRowHeight="14.3"/>
  <cols>
    <col min="2" max="2" width="24" customWidth="1"/>
    <col min="3" max="3" width="27" style="66" customWidth="1"/>
    <col min="4" max="4" width="14.5703125" customWidth="1"/>
    <col min="5" max="5" width="22" style="66" customWidth="1"/>
    <col min="6" max="9" width="16.5703125" customWidth="1"/>
  </cols>
  <sheetData>
    <row r="1" spans="1:12">
      <c r="A1" s="297" t="s">
        <v>53</v>
      </c>
      <c r="B1" s="297"/>
      <c r="C1" s="297"/>
      <c r="D1" s="297"/>
      <c r="E1" s="297"/>
      <c r="F1" s="297"/>
      <c r="G1" s="297"/>
      <c r="H1" s="297"/>
      <c r="I1" s="297"/>
      <c r="J1" s="297"/>
    </row>
    <row r="2" spans="1:12">
      <c r="A2" s="101" t="s">
        <v>0</v>
      </c>
      <c r="B2" s="14"/>
      <c r="C2" s="102"/>
      <c r="D2" s="14"/>
      <c r="E2" s="102"/>
      <c r="F2" s="14"/>
      <c r="G2" s="296" t="s">
        <v>71</v>
      </c>
      <c r="H2" s="296"/>
      <c r="I2" s="14"/>
      <c r="J2" s="103" t="s">
        <v>1</v>
      </c>
      <c r="K2" s="100"/>
      <c r="L2" s="100"/>
    </row>
    <row r="3" spans="1:12" ht="15.7">
      <c r="A3" s="300" t="s">
        <v>2</v>
      </c>
      <c r="B3" s="300"/>
      <c r="C3" s="300"/>
      <c r="D3" s="300"/>
      <c r="E3" s="300"/>
      <c r="F3" s="300"/>
      <c r="G3" s="300"/>
      <c r="H3" s="300"/>
      <c r="I3" s="300"/>
      <c r="J3" s="300"/>
    </row>
    <row r="4" spans="1:12" ht="15" thickBot="1">
      <c r="A4" s="285" t="s">
        <v>74</v>
      </c>
      <c r="B4" s="285"/>
      <c r="C4" s="285"/>
      <c r="D4" s="285"/>
      <c r="E4" s="285"/>
      <c r="F4" s="285"/>
      <c r="G4" s="285"/>
      <c r="H4" s="285"/>
      <c r="I4" s="285"/>
      <c r="J4" s="285"/>
    </row>
    <row r="5" spans="1:12" ht="54.2" thickBot="1">
      <c r="A5" s="1" t="s">
        <v>3</v>
      </c>
      <c r="B5" s="18" t="s">
        <v>4</v>
      </c>
      <c r="C5" s="31" t="s">
        <v>50</v>
      </c>
      <c r="D5" s="4" t="s">
        <v>6</v>
      </c>
      <c r="E5" s="31" t="s">
        <v>7</v>
      </c>
      <c r="F5" s="4" t="s">
        <v>8</v>
      </c>
      <c r="G5" s="31" t="s">
        <v>9</v>
      </c>
      <c r="H5" s="4" t="s">
        <v>10</v>
      </c>
      <c r="I5" s="17" t="s">
        <v>11</v>
      </c>
      <c r="J5" s="118" t="s">
        <v>51</v>
      </c>
    </row>
    <row r="6" spans="1:12">
      <c r="A6" s="288">
        <v>30</v>
      </c>
      <c r="B6" s="291" t="s">
        <v>145</v>
      </c>
      <c r="C6" s="6"/>
      <c r="D6" s="5"/>
      <c r="E6" s="35"/>
      <c r="F6" s="70"/>
      <c r="G6" s="70"/>
      <c r="H6" s="71"/>
      <c r="I6" s="72">
        <f>H6-G6</f>
        <v>0</v>
      </c>
      <c r="J6" s="305"/>
    </row>
    <row r="7" spans="1:12">
      <c r="A7" s="289"/>
      <c r="B7" s="292"/>
      <c r="C7" s="7"/>
      <c r="D7" s="2"/>
      <c r="E7" s="37"/>
      <c r="F7" s="73"/>
      <c r="G7" s="73"/>
      <c r="H7" s="74"/>
      <c r="I7" s="73">
        <f t="shared" ref="I7:I38" si="0">H7-G7</f>
        <v>0</v>
      </c>
      <c r="J7" s="306"/>
    </row>
    <row r="8" spans="1:12" ht="15" thickBot="1">
      <c r="A8" s="290"/>
      <c r="B8" s="293"/>
      <c r="C8" s="39"/>
      <c r="D8" s="40"/>
      <c r="E8" s="38"/>
      <c r="F8" s="75"/>
      <c r="G8" s="75"/>
      <c r="H8" s="76"/>
      <c r="I8" s="77">
        <f t="shared" si="0"/>
        <v>0</v>
      </c>
      <c r="J8" s="307"/>
    </row>
    <row r="9" spans="1:12" ht="22.1">
      <c r="A9" s="288">
        <v>31</v>
      </c>
      <c r="B9" s="291" t="s">
        <v>12</v>
      </c>
      <c r="C9" s="191" t="s">
        <v>286</v>
      </c>
      <c r="D9" s="192"/>
      <c r="E9" s="193" t="s">
        <v>287</v>
      </c>
      <c r="F9" s="72">
        <v>140239</v>
      </c>
      <c r="G9" s="194">
        <v>115900</v>
      </c>
      <c r="H9" s="72">
        <v>128000</v>
      </c>
      <c r="I9" s="72">
        <f t="shared" si="0"/>
        <v>12100</v>
      </c>
      <c r="J9" s="308"/>
    </row>
    <row r="10" spans="1:12" ht="22.85" thickBot="1">
      <c r="A10" s="289"/>
      <c r="B10" s="292"/>
      <c r="C10" s="195" t="s">
        <v>288</v>
      </c>
      <c r="D10" s="196"/>
      <c r="E10" s="34" t="s">
        <v>289</v>
      </c>
      <c r="F10" s="77">
        <v>76949.47</v>
      </c>
      <c r="G10" s="197">
        <v>63594.6</v>
      </c>
      <c r="H10" s="77">
        <v>63594.6</v>
      </c>
      <c r="I10" s="77"/>
      <c r="J10" s="309"/>
    </row>
    <row r="11" spans="1:12">
      <c r="A11" s="288">
        <v>32</v>
      </c>
      <c r="B11" s="291" t="s">
        <v>13</v>
      </c>
      <c r="C11" s="191"/>
      <c r="D11" s="192"/>
      <c r="E11" s="193"/>
      <c r="F11" s="72"/>
      <c r="G11" s="72"/>
      <c r="H11" s="79"/>
      <c r="I11" s="72">
        <f t="shared" si="0"/>
        <v>0</v>
      </c>
      <c r="J11" s="308"/>
    </row>
    <row r="12" spans="1:12">
      <c r="A12" s="289"/>
      <c r="B12" s="292"/>
      <c r="C12" s="7"/>
      <c r="D12" s="27"/>
      <c r="E12" s="37"/>
      <c r="F12" s="73"/>
      <c r="G12" s="73"/>
      <c r="H12" s="74"/>
      <c r="I12" s="73">
        <f t="shared" si="0"/>
        <v>0</v>
      </c>
      <c r="J12" s="306"/>
    </row>
    <row r="13" spans="1:12" ht="15" thickBot="1">
      <c r="A13" s="290"/>
      <c r="B13" s="293"/>
      <c r="C13" s="39"/>
      <c r="D13" s="40"/>
      <c r="E13" s="38"/>
      <c r="F13" s="75"/>
      <c r="G13" s="75"/>
      <c r="H13" s="76"/>
      <c r="I13" s="75">
        <f t="shared" si="0"/>
        <v>0</v>
      </c>
      <c r="J13" s="307"/>
    </row>
    <row r="14" spans="1:12">
      <c r="A14" s="288">
        <v>33</v>
      </c>
      <c r="B14" s="291" t="s">
        <v>14</v>
      </c>
      <c r="C14" s="6"/>
      <c r="D14" s="32"/>
      <c r="E14" s="35"/>
      <c r="F14" s="70"/>
      <c r="G14" s="70"/>
      <c r="H14" s="71"/>
      <c r="I14" s="78">
        <f t="shared" si="0"/>
        <v>0</v>
      </c>
      <c r="J14" s="305"/>
    </row>
    <row r="15" spans="1:12">
      <c r="A15" s="289"/>
      <c r="B15" s="292"/>
      <c r="C15" s="7"/>
      <c r="D15" s="27"/>
      <c r="E15" s="37"/>
      <c r="F15" s="73"/>
      <c r="G15" s="74"/>
      <c r="H15" s="74"/>
      <c r="I15" s="73">
        <f t="shared" si="0"/>
        <v>0</v>
      </c>
      <c r="J15" s="306"/>
    </row>
    <row r="16" spans="1:12" ht="15" thickBot="1">
      <c r="A16" s="290"/>
      <c r="B16" s="293"/>
      <c r="C16" s="39"/>
      <c r="D16" s="40"/>
      <c r="E16" s="38"/>
      <c r="F16" s="75"/>
      <c r="G16" s="76"/>
      <c r="H16" s="76"/>
      <c r="I16" s="75">
        <f t="shared" si="0"/>
        <v>0</v>
      </c>
      <c r="J16" s="307"/>
    </row>
    <row r="17" spans="1:10">
      <c r="A17" s="288">
        <v>34</v>
      </c>
      <c r="B17" s="291" t="s">
        <v>15</v>
      </c>
      <c r="C17" s="63"/>
      <c r="D17" s="42"/>
      <c r="E17" s="67"/>
      <c r="F17" s="72"/>
      <c r="G17" s="79"/>
      <c r="H17" s="79"/>
      <c r="I17" s="78">
        <f t="shared" si="0"/>
        <v>0</v>
      </c>
      <c r="J17" s="310"/>
    </row>
    <row r="18" spans="1:10">
      <c r="A18" s="289"/>
      <c r="B18" s="292"/>
      <c r="C18" s="64"/>
      <c r="D18" s="33"/>
      <c r="E18" s="68"/>
      <c r="F18" s="73"/>
      <c r="G18" s="74"/>
      <c r="H18" s="74"/>
      <c r="I18" s="73">
        <f t="shared" si="0"/>
        <v>0</v>
      </c>
      <c r="J18" s="311"/>
    </row>
    <row r="19" spans="1:10" ht="15" thickBot="1">
      <c r="A19" s="290"/>
      <c r="B19" s="293"/>
      <c r="C19" s="43"/>
      <c r="D19" s="29"/>
      <c r="E19" s="44"/>
      <c r="F19" s="75"/>
      <c r="G19" s="76"/>
      <c r="H19" s="76"/>
      <c r="I19" s="75">
        <f t="shared" si="0"/>
        <v>0</v>
      </c>
      <c r="J19" s="312"/>
    </row>
    <row r="20" spans="1:10">
      <c r="A20" s="288">
        <v>35</v>
      </c>
      <c r="B20" s="292" t="s">
        <v>16</v>
      </c>
      <c r="C20" s="65"/>
      <c r="D20" s="41"/>
      <c r="E20" s="69"/>
      <c r="F20" s="78"/>
      <c r="G20" s="80"/>
      <c r="H20" s="80"/>
      <c r="I20" s="78">
        <f t="shared" si="0"/>
        <v>0</v>
      </c>
      <c r="J20" s="313"/>
    </row>
    <row r="21" spans="1:10">
      <c r="A21" s="289"/>
      <c r="B21" s="292"/>
      <c r="C21" s="64"/>
      <c r="D21" s="33"/>
      <c r="E21" s="68"/>
      <c r="F21" s="73"/>
      <c r="G21" s="74"/>
      <c r="H21" s="74"/>
      <c r="I21" s="73">
        <f t="shared" si="0"/>
        <v>0</v>
      </c>
      <c r="J21" s="311"/>
    </row>
    <row r="22" spans="1:10" ht="15" thickBot="1">
      <c r="A22" s="290"/>
      <c r="B22" s="292"/>
      <c r="C22" s="148"/>
      <c r="D22" s="29"/>
      <c r="E22" s="44"/>
      <c r="F22" s="75"/>
      <c r="G22" s="76"/>
      <c r="H22" s="76"/>
      <c r="I22" s="75">
        <f t="shared" si="0"/>
        <v>0</v>
      </c>
      <c r="J22" s="312"/>
    </row>
    <row r="23" spans="1:10" ht="32.799999999999997">
      <c r="A23" s="288">
        <v>36</v>
      </c>
      <c r="B23" s="304" t="s">
        <v>17</v>
      </c>
      <c r="C23" s="214" t="s">
        <v>78</v>
      </c>
      <c r="D23" s="215" t="s">
        <v>79</v>
      </c>
      <c r="E23" s="216" t="s">
        <v>77</v>
      </c>
      <c r="F23" s="217">
        <v>208589.48</v>
      </c>
      <c r="G23" s="217">
        <v>172388</v>
      </c>
      <c r="H23" s="218">
        <v>180000</v>
      </c>
      <c r="I23" s="78">
        <f t="shared" si="0"/>
        <v>7612</v>
      </c>
      <c r="J23" s="314">
        <v>3</v>
      </c>
    </row>
    <row r="24" spans="1:10">
      <c r="A24" s="289"/>
      <c r="B24" s="292"/>
      <c r="C24" s="8"/>
      <c r="D24" s="23"/>
      <c r="E24" s="22"/>
      <c r="F24" s="83"/>
      <c r="G24" s="83"/>
      <c r="H24" s="84"/>
      <c r="I24" s="73">
        <f t="shared" si="0"/>
        <v>0</v>
      </c>
      <c r="J24" s="306"/>
    </row>
    <row r="25" spans="1:10" ht="15" thickBot="1">
      <c r="A25" s="290"/>
      <c r="B25" s="292"/>
      <c r="C25" s="9"/>
      <c r="D25" s="45"/>
      <c r="E25" s="46"/>
      <c r="F25" s="85"/>
      <c r="G25" s="85"/>
      <c r="H25" s="86"/>
      <c r="I25" s="77">
        <f t="shared" si="0"/>
        <v>0</v>
      </c>
      <c r="J25" s="309"/>
    </row>
    <row r="26" spans="1:10">
      <c r="A26" s="294">
        <v>37</v>
      </c>
      <c r="B26" s="291" t="s">
        <v>52</v>
      </c>
      <c r="C26" s="63"/>
      <c r="D26" s="42"/>
      <c r="E26" s="67"/>
      <c r="F26" s="72"/>
      <c r="G26" s="79"/>
      <c r="H26" s="79"/>
      <c r="I26" s="72">
        <f t="shared" si="0"/>
        <v>0</v>
      </c>
      <c r="J26" s="310"/>
    </row>
    <row r="27" spans="1:10">
      <c r="A27" s="295"/>
      <c r="B27" s="292"/>
      <c r="C27" s="64"/>
      <c r="D27" s="33"/>
      <c r="E27" s="68"/>
      <c r="F27" s="73"/>
      <c r="G27" s="74"/>
      <c r="H27" s="74"/>
      <c r="I27" s="73">
        <f t="shared" si="0"/>
        <v>0</v>
      </c>
      <c r="J27" s="311"/>
    </row>
    <row r="28" spans="1:10" ht="15" thickBot="1">
      <c r="A28" s="295"/>
      <c r="B28" s="293"/>
      <c r="C28" s="43"/>
      <c r="D28" s="29"/>
      <c r="E28" s="44"/>
      <c r="F28" s="75"/>
      <c r="G28" s="76"/>
      <c r="H28" s="76"/>
      <c r="I28" s="75">
        <f t="shared" si="0"/>
        <v>0</v>
      </c>
      <c r="J28" s="312"/>
    </row>
    <row r="29" spans="1:10">
      <c r="A29" s="288">
        <v>38</v>
      </c>
      <c r="B29" s="292" t="s">
        <v>18</v>
      </c>
      <c r="C29" s="47"/>
      <c r="D29" s="26"/>
      <c r="E29" s="24"/>
      <c r="F29" s="81"/>
      <c r="G29" s="81"/>
      <c r="H29" s="82"/>
      <c r="I29" s="78">
        <f t="shared" si="0"/>
        <v>0</v>
      </c>
      <c r="J29" s="315"/>
    </row>
    <row r="30" spans="1:10">
      <c r="A30" s="289"/>
      <c r="B30" s="292"/>
      <c r="C30" s="8"/>
      <c r="D30" s="23"/>
      <c r="E30" s="22"/>
      <c r="F30" s="83"/>
      <c r="G30" s="83"/>
      <c r="H30" s="84"/>
      <c r="I30" s="73">
        <f t="shared" si="0"/>
        <v>0</v>
      </c>
      <c r="J30" s="306"/>
    </row>
    <row r="31" spans="1:10" ht="15" thickBot="1">
      <c r="A31" s="289"/>
      <c r="B31" s="292"/>
      <c r="C31" s="9"/>
      <c r="D31" s="45"/>
      <c r="E31" s="46"/>
      <c r="F31" s="85"/>
      <c r="G31" s="85"/>
      <c r="H31" s="86"/>
      <c r="I31" s="77">
        <f t="shared" si="0"/>
        <v>0</v>
      </c>
      <c r="J31" s="309"/>
    </row>
    <row r="32" spans="1:10" ht="21.4">
      <c r="A32" s="288">
        <v>39</v>
      </c>
      <c r="B32" s="291" t="s">
        <v>19</v>
      </c>
      <c r="C32" s="8" t="s">
        <v>148</v>
      </c>
      <c r="D32" s="23" t="s">
        <v>149</v>
      </c>
      <c r="E32" s="22" t="s">
        <v>150</v>
      </c>
      <c r="F32" s="83">
        <v>230000</v>
      </c>
      <c r="G32" s="83">
        <v>190082</v>
      </c>
      <c r="H32" s="84">
        <v>190082</v>
      </c>
      <c r="I32" s="73">
        <f t="shared" si="0"/>
        <v>0</v>
      </c>
      <c r="J32" s="316"/>
    </row>
    <row r="33" spans="1:10" ht="15" thickBot="1">
      <c r="A33" s="289"/>
      <c r="B33" s="292"/>
      <c r="C33" s="51" t="s">
        <v>151</v>
      </c>
      <c r="D33" s="52" t="s">
        <v>152</v>
      </c>
      <c r="E33" s="53" t="s">
        <v>153</v>
      </c>
      <c r="F33" s="89">
        <v>63300</v>
      </c>
      <c r="G33" s="89">
        <v>63300</v>
      </c>
      <c r="H33" s="90">
        <v>63300</v>
      </c>
      <c r="I33" s="75"/>
      <c r="J33" s="307"/>
    </row>
    <row r="34" spans="1:10" ht="15" thickBot="1">
      <c r="A34" s="290"/>
      <c r="B34" s="293"/>
      <c r="C34" s="51"/>
      <c r="D34" s="52"/>
      <c r="E34" s="53"/>
      <c r="F34" s="89"/>
      <c r="G34" s="89"/>
      <c r="H34" s="90"/>
      <c r="I34" s="75">
        <f t="shared" si="0"/>
        <v>0</v>
      </c>
      <c r="J34" s="307"/>
    </row>
    <row r="35" spans="1:10" ht="15" thickBot="1">
      <c r="A35" s="58"/>
      <c r="B35" s="60" t="s">
        <v>20</v>
      </c>
      <c r="C35" s="30"/>
      <c r="D35" s="25"/>
      <c r="E35" s="54"/>
      <c r="F35" s="91"/>
      <c r="G35" s="92"/>
      <c r="H35" s="92"/>
      <c r="I35" s="70">
        <f t="shared" si="0"/>
        <v>0</v>
      </c>
      <c r="J35" s="317"/>
    </row>
    <row r="36" spans="1:10" ht="15" thickBot="1">
      <c r="A36" s="146"/>
      <c r="B36" s="145" t="s">
        <v>147</v>
      </c>
      <c r="C36" s="150"/>
      <c r="D36" s="56"/>
      <c r="E36" s="57"/>
      <c r="F36" s="93"/>
      <c r="G36" s="94"/>
      <c r="H36" s="94"/>
      <c r="I36" s="95"/>
      <c r="J36" s="318"/>
    </row>
    <row r="37" spans="1:10" ht="22.1" thickBot="1">
      <c r="A37" s="59"/>
      <c r="B37" s="61" t="s">
        <v>21</v>
      </c>
      <c r="C37" s="55"/>
      <c r="D37" s="56"/>
      <c r="E37" s="57"/>
      <c r="F37" s="93"/>
      <c r="G37" s="94"/>
      <c r="H37" s="94"/>
      <c r="I37" s="95">
        <f t="shared" si="0"/>
        <v>0</v>
      </c>
      <c r="J37" s="318"/>
    </row>
    <row r="38" spans="1:10" ht="15" thickBot="1">
      <c r="A38" s="301" t="s">
        <v>22</v>
      </c>
      <c r="B38" s="302"/>
      <c r="C38" s="302"/>
      <c r="D38" s="302"/>
      <c r="E38" s="303"/>
      <c r="F38" s="104">
        <f>SUM(F6:F37)</f>
        <v>719077.95</v>
      </c>
      <c r="G38" s="105">
        <f>SUM(G6:G37)</f>
        <v>605264.6</v>
      </c>
      <c r="H38" s="106">
        <f>SUM(H6:H37)</f>
        <v>624976.6</v>
      </c>
      <c r="I38" s="107">
        <f t="shared" si="0"/>
        <v>19712</v>
      </c>
      <c r="J38" s="319"/>
    </row>
    <row r="39" spans="1:10">
      <c r="A39" s="13">
        <v>1</v>
      </c>
      <c r="B39" s="36" t="s">
        <v>32</v>
      </c>
      <c r="C39" s="23"/>
      <c r="D39" s="23"/>
      <c r="E39" s="23"/>
      <c r="F39" s="96"/>
      <c r="G39" s="96"/>
      <c r="H39" s="96"/>
      <c r="I39" s="219">
        <f>H39-G39</f>
        <v>0</v>
      </c>
      <c r="J39" s="320"/>
    </row>
    <row r="40" spans="1:10" ht="21.4">
      <c r="A40" s="10">
        <v>2</v>
      </c>
      <c r="B40" s="37" t="s">
        <v>33</v>
      </c>
      <c r="C40" s="157" t="s">
        <v>278</v>
      </c>
      <c r="D40" s="158" t="s">
        <v>279</v>
      </c>
      <c r="E40" s="158" t="s">
        <v>280</v>
      </c>
      <c r="F40" s="190">
        <v>59703</v>
      </c>
      <c r="G40" s="96">
        <v>49342</v>
      </c>
      <c r="H40" s="96">
        <v>55000</v>
      </c>
      <c r="I40" s="220">
        <f t="shared" ref="I40" si="1">H40-G40</f>
        <v>5658</v>
      </c>
      <c r="J40" s="321" t="s">
        <v>281</v>
      </c>
    </row>
    <row r="41" spans="1:10">
      <c r="A41" s="10">
        <v>3</v>
      </c>
      <c r="B41" s="37" t="s">
        <v>34</v>
      </c>
      <c r="C41" s="62"/>
      <c r="D41" s="62"/>
      <c r="E41" s="62"/>
      <c r="F41" s="97"/>
      <c r="G41" s="97"/>
      <c r="H41" s="97"/>
      <c r="I41" s="182">
        <f t="shared" ref="I41:I98" si="2">H41-G41</f>
        <v>0</v>
      </c>
      <c r="J41" s="320"/>
    </row>
    <row r="42" spans="1:10" ht="21.4">
      <c r="A42" s="10">
        <v>4</v>
      </c>
      <c r="B42" s="37" t="s">
        <v>23</v>
      </c>
      <c r="C42" s="153" t="s">
        <v>154</v>
      </c>
      <c r="D42" s="154" t="s">
        <v>155</v>
      </c>
      <c r="E42" s="153" t="s">
        <v>156</v>
      </c>
      <c r="F42" s="155">
        <v>188000</v>
      </c>
      <c r="G42" s="155">
        <v>188000</v>
      </c>
      <c r="H42" s="155">
        <v>188000</v>
      </c>
      <c r="I42" s="155"/>
      <c r="J42" s="322" t="s">
        <v>157</v>
      </c>
    </row>
    <row r="43" spans="1:10">
      <c r="A43" s="10">
        <v>5</v>
      </c>
      <c r="B43" s="37" t="s">
        <v>35</v>
      </c>
      <c r="C43" s="62"/>
      <c r="D43" s="62"/>
      <c r="E43" s="62"/>
      <c r="F43" s="97"/>
      <c r="G43" s="97"/>
      <c r="H43" s="97"/>
      <c r="I43" s="96">
        <f t="shared" si="2"/>
        <v>0</v>
      </c>
      <c r="J43" s="320"/>
    </row>
    <row r="44" spans="1:10" ht="21.4">
      <c r="A44" s="10">
        <v>6</v>
      </c>
      <c r="B44" s="37" t="s">
        <v>24</v>
      </c>
      <c r="C44" s="62"/>
      <c r="D44" s="23" t="s">
        <v>158</v>
      </c>
      <c r="E44" s="23" t="s">
        <v>159</v>
      </c>
      <c r="F44" s="96">
        <v>181500</v>
      </c>
      <c r="G44" s="97"/>
      <c r="H44" s="97"/>
      <c r="I44" s="96">
        <f t="shared" si="2"/>
        <v>0</v>
      </c>
      <c r="J44" s="320" t="s">
        <v>157</v>
      </c>
    </row>
    <row r="45" spans="1:10">
      <c r="A45" s="112"/>
      <c r="B45" s="37"/>
      <c r="C45" s="62"/>
      <c r="D45" s="23" t="s">
        <v>160</v>
      </c>
      <c r="E45" s="23" t="s">
        <v>161</v>
      </c>
      <c r="F45" s="96">
        <v>62920</v>
      </c>
      <c r="G45" s="97"/>
      <c r="H45" s="97"/>
      <c r="I45" s="96"/>
      <c r="J45" s="320" t="s">
        <v>157</v>
      </c>
    </row>
    <row r="46" spans="1:10">
      <c r="A46" s="112"/>
      <c r="B46" s="37"/>
      <c r="C46" s="62"/>
      <c r="D46" s="23" t="s">
        <v>162</v>
      </c>
      <c r="E46" s="23" t="s">
        <v>163</v>
      </c>
      <c r="F46" s="96">
        <v>50373</v>
      </c>
      <c r="G46" s="97"/>
      <c r="H46" s="97"/>
      <c r="I46" s="96"/>
      <c r="J46" s="320" t="s">
        <v>157</v>
      </c>
    </row>
    <row r="47" spans="1:10">
      <c r="A47" s="112"/>
      <c r="B47" s="37"/>
      <c r="C47" s="62"/>
      <c r="D47" s="23" t="s">
        <v>164</v>
      </c>
      <c r="E47" s="23" t="s">
        <v>290</v>
      </c>
      <c r="F47" s="96">
        <v>76000</v>
      </c>
      <c r="G47" s="97"/>
      <c r="H47" s="97"/>
      <c r="I47" s="96"/>
      <c r="J47" s="320" t="s">
        <v>157</v>
      </c>
    </row>
    <row r="48" spans="1:10">
      <c r="A48" s="112"/>
      <c r="B48" s="37"/>
      <c r="C48" s="62"/>
      <c r="D48" s="23" t="s">
        <v>165</v>
      </c>
      <c r="E48" s="23" t="s">
        <v>166</v>
      </c>
      <c r="F48" s="96">
        <v>57325.13</v>
      </c>
      <c r="G48" s="97"/>
      <c r="H48" s="97"/>
      <c r="I48" s="96"/>
      <c r="J48" s="320" t="s">
        <v>157</v>
      </c>
    </row>
    <row r="49" spans="1:10">
      <c r="A49" s="112"/>
      <c r="B49" s="37"/>
      <c r="C49" s="62"/>
      <c r="D49" s="23" t="s">
        <v>167</v>
      </c>
      <c r="E49" s="23" t="s">
        <v>168</v>
      </c>
      <c r="F49" s="96">
        <v>85000</v>
      </c>
      <c r="G49" s="97"/>
      <c r="H49" s="97"/>
      <c r="I49" s="96"/>
      <c r="J49" s="320" t="s">
        <v>157</v>
      </c>
    </row>
    <row r="50" spans="1:10" ht="21.4">
      <c r="A50" s="112"/>
      <c r="B50" s="37"/>
      <c r="C50" s="62"/>
      <c r="D50" s="23" t="s">
        <v>169</v>
      </c>
      <c r="E50" s="23" t="s">
        <v>170</v>
      </c>
      <c r="F50" s="96">
        <v>66131.34</v>
      </c>
      <c r="G50" s="97"/>
      <c r="H50" s="97"/>
      <c r="I50" s="96"/>
      <c r="J50" s="320" t="s">
        <v>157</v>
      </c>
    </row>
    <row r="51" spans="1:10">
      <c r="A51" s="112"/>
      <c r="B51" s="37"/>
      <c r="C51" s="62"/>
      <c r="D51" s="23" t="s">
        <v>171</v>
      </c>
      <c r="E51" s="23" t="s">
        <v>172</v>
      </c>
      <c r="F51" s="96">
        <v>101780</v>
      </c>
      <c r="G51" s="97"/>
      <c r="H51" s="97"/>
      <c r="I51" s="96"/>
      <c r="J51" s="320" t="s">
        <v>157</v>
      </c>
    </row>
    <row r="52" spans="1:10" ht="21.4">
      <c r="A52" s="112"/>
      <c r="B52" s="37"/>
      <c r="C52" s="62"/>
      <c r="D52" s="23" t="s">
        <v>173</v>
      </c>
      <c r="E52" s="23" t="s">
        <v>174</v>
      </c>
      <c r="F52" s="96">
        <v>160783.44</v>
      </c>
      <c r="G52" s="97"/>
      <c r="H52" s="97"/>
      <c r="I52" s="96"/>
      <c r="J52" s="320" t="s">
        <v>157</v>
      </c>
    </row>
    <row r="53" spans="1:10">
      <c r="A53" s="112"/>
      <c r="B53" s="37"/>
      <c r="C53" s="62"/>
      <c r="D53" s="23" t="s">
        <v>175</v>
      </c>
      <c r="E53" s="23" t="s">
        <v>176</v>
      </c>
      <c r="F53" s="96">
        <v>54450</v>
      </c>
      <c r="G53" s="97"/>
      <c r="H53" s="97"/>
      <c r="I53" s="96"/>
      <c r="J53" s="320" t="s">
        <v>157</v>
      </c>
    </row>
    <row r="54" spans="1:10">
      <c r="A54" s="112"/>
      <c r="B54" s="37"/>
      <c r="C54" s="62"/>
      <c r="D54" s="23" t="s">
        <v>177</v>
      </c>
      <c r="E54" s="23" t="s">
        <v>178</v>
      </c>
      <c r="F54" s="96">
        <v>57468</v>
      </c>
      <c r="G54" s="97"/>
      <c r="H54" s="97"/>
      <c r="I54" s="96"/>
      <c r="J54" s="320" t="s">
        <v>157</v>
      </c>
    </row>
    <row r="55" spans="1:10">
      <c r="A55" s="112"/>
      <c r="B55" s="37"/>
      <c r="C55" s="62"/>
      <c r="D55" s="23" t="s">
        <v>179</v>
      </c>
      <c r="E55" s="23" t="s">
        <v>180</v>
      </c>
      <c r="F55" s="96">
        <v>96800</v>
      </c>
      <c r="G55" s="97"/>
      <c r="H55" s="97"/>
      <c r="I55" s="96"/>
      <c r="J55" s="320" t="s">
        <v>157</v>
      </c>
    </row>
    <row r="56" spans="1:10">
      <c r="A56" s="112"/>
      <c r="B56" s="37"/>
      <c r="C56" s="62"/>
      <c r="D56" s="23" t="s">
        <v>181</v>
      </c>
      <c r="E56" s="23" t="s">
        <v>182</v>
      </c>
      <c r="F56" s="96">
        <v>98809</v>
      </c>
      <c r="G56" s="97"/>
      <c r="H56" s="97"/>
      <c r="I56" s="96"/>
      <c r="J56" s="320" t="s">
        <v>157</v>
      </c>
    </row>
    <row r="57" spans="1:10">
      <c r="A57" s="112"/>
      <c r="B57" s="37"/>
      <c r="C57" s="62"/>
      <c r="D57" s="23" t="s">
        <v>183</v>
      </c>
      <c r="E57" s="23" t="s">
        <v>184</v>
      </c>
      <c r="F57" s="96">
        <v>99964</v>
      </c>
      <c r="G57" s="97"/>
      <c r="H57" s="97"/>
      <c r="I57" s="96"/>
      <c r="J57" s="320" t="s">
        <v>157</v>
      </c>
    </row>
    <row r="58" spans="1:10" ht="21.4">
      <c r="A58" s="112"/>
      <c r="B58" s="37"/>
      <c r="C58" s="62"/>
      <c r="D58" s="23" t="s">
        <v>185</v>
      </c>
      <c r="E58" s="23" t="s">
        <v>186</v>
      </c>
      <c r="F58" s="96">
        <v>60500</v>
      </c>
      <c r="G58" s="97"/>
      <c r="H58" s="97"/>
      <c r="I58" s="96"/>
      <c r="J58" s="320" t="s">
        <v>157</v>
      </c>
    </row>
    <row r="59" spans="1:10">
      <c r="A59" s="112"/>
      <c r="B59" s="37"/>
      <c r="C59" s="62"/>
      <c r="D59" s="23" t="s">
        <v>187</v>
      </c>
      <c r="E59" s="23" t="s">
        <v>188</v>
      </c>
      <c r="F59" s="96">
        <v>110000</v>
      </c>
      <c r="G59" s="97"/>
      <c r="H59" s="97"/>
      <c r="I59" s="96"/>
      <c r="J59" s="320" t="s">
        <v>157</v>
      </c>
    </row>
    <row r="60" spans="1:10">
      <c r="A60" s="112"/>
      <c r="B60" s="37"/>
      <c r="C60" s="62"/>
      <c r="D60" s="23" t="s">
        <v>189</v>
      </c>
      <c r="E60" s="23" t="s">
        <v>190</v>
      </c>
      <c r="F60" s="96">
        <v>66550</v>
      </c>
      <c r="G60" s="97"/>
      <c r="H60" s="97"/>
      <c r="I60" s="96"/>
      <c r="J60" s="320" t="s">
        <v>157</v>
      </c>
    </row>
    <row r="61" spans="1:10">
      <c r="A61" s="112"/>
      <c r="B61" s="37"/>
      <c r="C61" s="62"/>
      <c r="D61" s="23" t="s">
        <v>191</v>
      </c>
      <c r="E61" s="23" t="s">
        <v>192</v>
      </c>
      <c r="F61" s="96">
        <v>69040</v>
      </c>
      <c r="G61" s="97"/>
      <c r="H61" s="97"/>
      <c r="I61" s="96"/>
      <c r="J61" s="320" t="s">
        <v>157</v>
      </c>
    </row>
    <row r="62" spans="1:10">
      <c r="A62" s="112"/>
      <c r="B62" s="37"/>
      <c r="C62" s="62"/>
      <c r="D62" s="23" t="s">
        <v>193</v>
      </c>
      <c r="E62" s="23" t="s">
        <v>194</v>
      </c>
      <c r="F62" s="96">
        <v>74534</v>
      </c>
      <c r="G62" s="97"/>
      <c r="H62" s="97"/>
      <c r="I62" s="96"/>
      <c r="J62" s="320" t="s">
        <v>157</v>
      </c>
    </row>
    <row r="63" spans="1:10">
      <c r="A63" s="112"/>
      <c r="B63" s="37"/>
      <c r="C63" s="62"/>
      <c r="D63" s="23" t="s">
        <v>195</v>
      </c>
      <c r="E63" s="23" t="s">
        <v>196</v>
      </c>
      <c r="F63" s="96">
        <v>69808.72</v>
      </c>
      <c r="G63" s="97"/>
      <c r="H63" s="97"/>
      <c r="I63" s="96"/>
      <c r="J63" s="320" t="s">
        <v>157</v>
      </c>
    </row>
    <row r="64" spans="1:10">
      <c r="A64" s="112"/>
      <c r="B64" s="37"/>
      <c r="C64" s="62"/>
      <c r="D64" s="23" t="s">
        <v>197</v>
      </c>
      <c r="E64" s="23" t="s">
        <v>198</v>
      </c>
      <c r="F64" s="96">
        <v>59895</v>
      </c>
      <c r="G64" s="97"/>
      <c r="H64" s="97"/>
      <c r="I64" s="96"/>
      <c r="J64" s="320" t="s">
        <v>157</v>
      </c>
    </row>
    <row r="65" spans="1:10">
      <c r="A65" s="112"/>
      <c r="B65" s="37"/>
      <c r="C65" s="62"/>
      <c r="D65" s="23" t="s">
        <v>199</v>
      </c>
      <c r="E65" s="23" t="s">
        <v>200</v>
      </c>
      <c r="F65" s="96">
        <v>128555</v>
      </c>
      <c r="G65" s="97"/>
      <c r="H65" s="97"/>
      <c r="I65" s="96"/>
      <c r="J65" s="320" t="s">
        <v>157</v>
      </c>
    </row>
    <row r="66" spans="1:10">
      <c r="A66" s="112"/>
      <c r="B66" s="37"/>
      <c r="C66" s="62"/>
      <c r="D66" s="23" t="s">
        <v>201</v>
      </c>
      <c r="E66" s="23" t="s">
        <v>202</v>
      </c>
      <c r="F66" s="96">
        <v>120000</v>
      </c>
      <c r="G66" s="97"/>
      <c r="H66" s="97"/>
      <c r="I66" s="96"/>
      <c r="J66" s="320" t="s">
        <v>157</v>
      </c>
    </row>
    <row r="67" spans="1:10">
      <c r="A67" s="112"/>
      <c r="B67" s="37"/>
      <c r="C67" s="62"/>
      <c r="D67" s="23" t="s">
        <v>203</v>
      </c>
      <c r="E67" s="23" t="s">
        <v>204</v>
      </c>
      <c r="F67" s="96">
        <v>60822.6</v>
      </c>
      <c r="G67" s="97"/>
      <c r="H67" s="97"/>
      <c r="I67" s="96"/>
      <c r="J67" s="320"/>
    </row>
    <row r="68" spans="1:10">
      <c r="A68" s="112"/>
      <c r="B68" s="37"/>
      <c r="C68" s="62"/>
      <c r="D68" s="23" t="s">
        <v>205</v>
      </c>
      <c r="E68" s="23" t="s">
        <v>206</v>
      </c>
      <c r="F68" s="96">
        <v>78900</v>
      </c>
      <c r="G68" s="97"/>
      <c r="H68" s="97"/>
      <c r="I68" s="96"/>
      <c r="J68" s="320" t="s">
        <v>157</v>
      </c>
    </row>
    <row r="69" spans="1:10">
      <c r="A69" s="112"/>
      <c r="B69" s="37"/>
      <c r="C69" s="62"/>
      <c r="D69" s="23" t="s">
        <v>207</v>
      </c>
      <c r="E69" s="23" t="s">
        <v>208</v>
      </c>
      <c r="F69" s="96">
        <v>66550</v>
      </c>
      <c r="G69" s="97"/>
      <c r="H69" s="97"/>
      <c r="I69" s="96"/>
      <c r="J69" s="320" t="s">
        <v>157</v>
      </c>
    </row>
    <row r="70" spans="1:10">
      <c r="A70" s="112"/>
      <c r="B70" s="37"/>
      <c r="C70" s="62"/>
      <c r="D70" s="23" t="s">
        <v>209</v>
      </c>
      <c r="E70" s="23" t="s">
        <v>210</v>
      </c>
      <c r="F70" s="96">
        <v>67309.960000000006</v>
      </c>
      <c r="G70" s="97"/>
      <c r="H70" s="97"/>
      <c r="I70" s="96"/>
      <c r="J70" s="320" t="s">
        <v>157</v>
      </c>
    </row>
    <row r="71" spans="1:10">
      <c r="A71" s="112"/>
      <c r="B71" s="37"/>
      <c r="C71" s="62"/>
      <c r="D71" s="23" t="s">
        <v>211</v>
      </c>
      <c r="E71" s="23" t="s">
        <v>212</v>
      </c>
      <c r="F71" s="96">
        <v>104040</v>
      </c>
      <c r="G71" s="97"/>
      <c r="H71" s="97"/>
      <c r="I71" s="96"/>
      <c r="J71" s="320" t="s">
        <v>157</v>
      </c>
    </row>
    <row r="72" spans="1:10">
      <c r="A72" s="112"/>
      <c r="B72" s="37"/>
      <c r="C72" s="62"/>
      <c r="D72" s="23" t="s">
        <v>213</v>
      </c>
      <c r="E72" s="23" t="s">
        <v>214</v>
      </c>
      <c r="F72" s="96">
        <v>72600</v>
      </c>
      <c r="G72" s="97"/>
      <c r="H72" s="97"/>
      <c r="I72" s="96"/>
      <c r="J72" s="320" t="s">
        <v>157</v>
      </c>
    </row>
    <row r="73" spans="1:10">
      <c r="A73" s="112"/>
      <c r="B73" s="37"/>
      <c r="C73" s="62"/>
      <c r="D73" s="23" t="s">
        <v>215</v>
      </c>
      <c r="E73" s="23" t="s">
        <v>216</v>
      </c>
      <c r="F73" s="96">
        <v>97750</v>
      </c>
      <c r="G73" s="97"/>
      <c r="H73" s="97"/>
      <c r="I73" s="96"/>
      <c r="J73" s="320" t="s">
        <v>157</v>
      </c>
    </row>
    <row r="74" spans="1:10">
      <c r="A74" s="112"/>
      <c r="B74" s="37"/>
      <c r="C74" s="62"/>
      <c r="D74" s="23" t="s">
        <v>217</v>
      </c>
      <c r="E74" s="23" t="s">
        <v>218</v>
      </c>
      <c r="F74" s="96">
        <v>70000</v>
      </c>
      <c r="G74" s="97"/>
      <c r="H74" s="97"/>
      <c r="I74" s="96"/>
      <c r="J74" s="320" t="s">
        <v>157</v>
      </c>
    </row>
    <row r="75" spans="1:10">
      <c r="A75" s="112"/>
      <c r="B75" s="37"/>
      <c r="C75" s="62"/>
      <c r="D75" s="23" t="s">
        <v>219</v>
      </c>
      <c r="E75" s="23" t="s">
        <v>220</v>
      </c>
      <c r="F75" s="96">
        <v>66540</v>
      </c>
      <c r="G75" s="97"/>
      <c r="H75" s="97"/>
      <c r="I75" s="96"/>
      <c r="J75" s="320" t="s">
        <v>157</v>
      </c>
    </row>
    <row r="76" spans="1:10">
      <c r="A76" s="112"/>
      <c r="B76" s="37"/>
      <c r="C76" s="62"/>
      <c r="D76" s="23" t="s">
        <v>221</v>
      </c>
      <c r="E76" s="23" t="s">
        <v>222</v>
      </c>
      <c r="F76" s="96">
        <v>66314.12</v>
      </c>
      <c r="G76" s="97"/>
      <c r="H76" s="97"/>
      <c r="I76" s="96"/>
      <c r="J76" s="320" t="s">
        <v>157</v>
      </c>
    </row>
    <row r="77" spans="1:10">
      <c r="A77" s="112"/>
      <c r="B77" s="37"/>
      <c r="C77" s="62"/>
      <c r="D77" s="23" t="s">
        <v>223</v>
      </c>
      <c r="E77" s="23" t="s">
        <v>224</v>
      </c>
      <c r="F77" s="96">
        <v>66946.37</v>
      </c>
      <c r="G77" s="97"/>
      <c r="H77" s="97"/>
      <c r="I77" s="96"/>
      <c r="J77" s="320" t="s">
        <v>157</v>
      </c>
    </row>
    <row r="78" spans="1:10">
      <c r="A78" s="112"/>
      <c r="B78" s="37"/>
      <c r="C78" s="62"/>
      <c r="D78" s="23" t="s">
        <v>225</v>
      </c>
      <c r="E78" s="23" t="s">
        <v>224</v>
      </c>
      <c r="F78" s="96">
        <v>108319.96</v>
      </c>
      <c r="G78" s="97"/>
      <c r="H78" s="97"/>
      <c r="I78" s="96"/>
      <c r="J78" s="320" t="s">
        <v>157</v>
      </c>
    </row>
    <row r="79" spans="1:10">
      <c r="B79" s="144"/>
      <c r="C79" s="23" t="s">
        <v>228</v>
      </c>
      <c r="D79" s="23" t="s">
        <v>226</v>
      </c>
      <c r="E79" s="23" t="s">
        <v>227</v>
      </c>
      <c r="F79" s="96">
        <v>199999.69</v>
      </c>
      <c r="G79" s="96">
        <v>165289</v>
      </c>
      <c r="H79" s="96">
        <v>165289</v>
      </c>
      <c r="I79" s="96">
        <v>0</v>
      </c>
      <c r="J79" s="320" t="s">
        <v>157</v>
      </c>
    </row>
    <row r="80" spans="1:10">
      <c r="A80" s="10">
        <v>7</v>
      </c>
      <c r="B80" s="37" t="s">
        <v>36</v>
      </c>
      <c r="C80" s="23"/>
      <c r="D80" s="23"/>
      <c r="E80" s="23"/>
      <c r="F80" s="96"/>
      <c r="G80" s="96"/>
      <c r="H80" s="96"/>
      <c r="I80" s="96">
        <f t="shared" si="2"/>
        <v>0</v>
      </c>
      <c r="J80" s="320"/>
    </row>
    <row r="81" spans="1:10">
      <c r="A81" s="10">
        <v>8</v>
      </c>
      <c r="B81" s="37" t="s">
        <v>37</v>
      </c>
      <c r="C81" s="28"/>
      <c r="D81" s="3"/>
      <c r="E81" s="28"/>
      <c r="F81" s="98"/>
      <c r="G81" s="98"/>
      <c r="H81" s="98"/>
      <c r="I81" s="99">
        <f t="shared" si="2"/>
        <v>0</v>
      </c>
      <c r="J81" s="320"/>
    </row>
    <row r="82" spans="1:10">
      <c r="A82" s="10">
        <v>9</v>
      </c>
      <c r="B82" s="37" t="s">
        <v>38</v>
      </c>
      <c r="C82" s="28"/>
      <c r="D82" s="3"/>
      <c r="E82" s="28"/>
      <c r="F82" s="98"/>
      <c r="G82" s="98"/>
      <c r="H82" s="98"/>
      <c r="I82" s="99">
        <f t="shared" si="2"/>
        <v>0</v>
      </c>
      <c r="J82" s="320"/>
    </row>
    <row r="83" spans="1:10">
      <c r="A83" s="10">
        <v>10</v>
      </c>
      <c r="B83" s="37" t="s">
        <v>39</v>
      </c>
      <c r="C83" s="28"/>
      <c r="D83" s="3"/>
      <c r="E83" s="28"/>
      <c r="F83" s="98"/>
      <c r="G83" s="98"/>
      <c r="H83" s="98"/>
      <c r="I83" s="99">
        <f t="shared" si="2"/>
        <v>0</v>
      </c>
      <c r="J83" s="320"/>
    </row>
    <row r="84" spans="1:10">
      <c r="A84" s="10">
        <v>11</v>
      </c>
      <c r="B84" s="37" t="s">
        <v>40</v>
      </c>
      <c r="C84" s="28"/>
      <c r="D84" s="3"/>
      <c r="E84" s="28"/>
      <c r="F84" s="98"/>
      <c r="G84" s="98"/>
      <c r="H84" s="98"/>
      <c r="I84" s="99">
        <f t="shared" si="2"/>
        <v>0</v>
      </c>
      <c r="J84" s="320"/>
    </row>
    <row r="85" spans="1:10">
      <c r="A85" s="10">
        <v>12</v>
      </c>
      <c r="B85" s="37" t="s">
        <v>41</v>
      </c>
      <c r="C85" s="28"/>
      <c r="D85" s="3"/>
      <c r="E85" s="28"/>
      <c r="F85" s="98"/>
      <c r="G85" s="98"/>
      <c r="H85" s="98"/>
      <c r="I85" s="99">
        <f t="shared" si="2"/>
        <v>0</v>
      </c>
      <c r="J85" s="320"/>
    </row>
    <row r="86" spans="1:10" ht="22.1">
      <c r="A86" s="10">
        <v>13</v>
      </c>
      <c r="B86" s="37" t="s">
        <v>42</v>
      </c>
      <c r="C86" s="28"/>
      <c r="D86" s="3"/>
      <c r="E86" s="28"/>
      <c r="F86" s="98"/>
      <c r="G86" s="98"/>
      <c r="H86" s="98"/>
      <c r="I86" s="99">
        <f t="shared" si="2"/>
        <v>0</v>
      </c>
      <c r="J86" s="320"/>
    </row>
    <row r="87" spans="1:10">
      <c r="A87" s="10">
        <v>14</v>
      </c>
      <c r="B87" s="37" t="s">
        <v>43</v>
      </c>
      <c r="C87" s="28"/>
      <c r="D87" s="3"/>
      <c r="E87" s="28"/>
      <c r="F87" s="98"/>
      <c r="G87" s="98"/>
      <c r="H87" s="98"/>
      <c r="I87" s="99">
        <f t="shared" si="2"/>
        <v>0</v>
      </c>
      <c r="J87" s="320"/>
    </row>
    <row r="88" spans="1:10" ht="22.1">
      <c r="A88" s="10">
        <v>15</v>
      </c>
      <c r="B88" s="37" t="s">
        <v>25</v>
      </c>
      <c r="C88" s="28" t="s">
        <v>229</v>
      </c>
      <c r="D88" s="28" t="s">
        <v>230</v>
      </c>
      <c r="E88" s="28" t="s">
        <v>231</v>
      </c>
      <c r="F88" s="98">
        <v>158982.51</v>
      </c>
      <c r="G88" s="98">
        <v>131390.5</v>
      </c>
      <c r="H88" s="98">
        <v>160000</v>
      </c>
      <c r="I88" s="156">
        <f t="shared" si="2"/>
        <v>28609.5</v>
      </c>
      <c r="J88" s="320" t="s">
        <v>232</v>
      </c>
    </row>
    <row r="89" spans="1:10">
      <c r="A89" s="10">
        <v>16</v>
      </c>
      <c r="B89" s="37" t="s">
        <v>44</v>
      </c>
      <c r="C89" s="28"/>
      <c r="D89" s="3"/>
      <c r="E89" s="28"/>
      <c r="F89" s="98"/>
      <c r="G89" s="98"/>
      <c r="H89" s="98"/>
      <c r="I89" s="99">
        <f t="shared" si="2"/>
        <v>0</v>
      </c>
      <c r="J89" s="320"/>
    </row>
    <row r="90" spans="1:10">
      <c r="A90" s="10">
        <v>17</v>
      </c>
      <c r="B90" s="37" t="s">
        <v>26</v>
      </c>
      <c r="C90" s="157" t="s">
        <v>233</v>
      </c>
      <c r="D90" s="158" t="s">
        <v>234</v>
      </c>
      <c r="E90" s="157" t="s">
        <v>235</v>
      </c>
      <c r="F90" s="159">
        <v>100391</v>
      </c>
      <c r="G90" s="160" t="s">
        <v>236</v>
      </c>
      <c r="H90" s="98">
        <v>83000</v>
      </c>
      <c r="I90" s="99">
        <f t="shared" si="2"/>
        <v>32.600000000005821</v>
      </c>
      <c r="J90" s="320"/>
    </row>
    <row r="91" spans="1:10" ht="22.1">
      <c r="A91" s="10">
        <v>18</v>
      </c>
      <c r="B91" s="37" t="s">
        <v>45</v>
      </c>
      <c r="C91" s="28" t="s">
        <v>237</v>
      </c>
      <c r="D91" s="28" t="s">
        <v>238</v>
      </c>
      <c r="E91" s="28" t="s">
        <v>239</v>
      </c>
      <c r="F91" s="98">
        <v>99946</v>
      </c>
      <c r="G91" s="98">
        <v>82600</v>
      </c>
      <c r="H91" s="98">
        <v>110000</v>
      </c>
      <c r="I91" s="156">
        <f t="shared" si="2"/>
        <v>27400</v>
      </c>
      <c r="J91" s="320" t="s">
        <v>240</v>
      </c>
    </row>
    <row r="92" spans="1:10">
      <c r="A92" s="112"/>
      <c r="B92" s="37"/>
      <c r="C92" s="161" t="s">
        <v>237</v>
      </c>
      <c r="D92" s="161" t="s">
        <v>241</v>
      </c>
      <c r="E92" s="161" t="s">
        <v>242</v>
      </c>
      <c r="F92" s="162">
        <v>124630</v>
      </c>
      <c r="G92" s="162">
        <v>103000</v>
      </c>
      <c r="H92" s="162">
        <v>160000</v>
      </c>
      <c r="I92" s="163">
        <v>57000</v>
      </c>
      <c r="J92" s="320" t="s">
        <v>240</v>
      </c>
    </row>
    <row r="93" spans="1:10" ht="22.1">
      <c r="A93" s="10">
        <v>19</v>
      </c>
      <c r="B93" s="37" t="s">
        <v>46</v>
      </c>
      <c r="C93" s="28"/>
      <c r="D93" s="3"/>
      <c r="E93" s="28"/>
      <c r="F93" s="98"/>
      <c r="G93" s="98"/>
      <c r="H93" s="98"/>
      <c r="I93" s="99">
        <f t="shared" si="2"/>
        <v>0</v>
      </c>
      <c r="J93" s="320"/>
    </row>
    <row r="94" spans="1:10" ht="22.1">
      <c r="A94" s="10">
        <v>20</v>
      </c>
      <c r="B94" s="37" t="s">
        <v>27</v>
      </c>
      <c r="C94" s="28"/>
      <c r="D94" s="3"/>
      <c r="E94" s="28"/>
      <c r="F94" s="98"/>
      <c r="G94" s="98"/>
      <c r="H94" s="98"/>
      <c r="I94" s="99">
        <f t="shared" si="2"/>
        <v>0</v>
      </c>
      <c r="J94" s="320"/>
    </row>
    <row r="95" spans="1:10">
      <c r="A95" s="10">
        <v>21</v>
      </c>
      <c r="B95" s="37" t="s">
        <v>47</v>
      </c>
      <c r="C95" s="28"/>
      <c r="D95" s="3"/>
      <c r="E95" s="28"/>
      <c r="F95" s="98"/>
      <c r="G95" s="98"/>
      <c r="H95" s="98"/>
      <c r="I95" s="99">
        <f t="shared" si="2"/>
        <v>0</v>
      </c>
      <c r="J95" s="320"/>
    </row>
    <row r="96" spans="1:10">
      <c r="A96" s="10">
        <v>22</v>
      </c>
      <c r="B96" s="37" t="s">
        <v>28</v>
      </c>
      <c r="C96" s="28"/>
      <c r="D96" s="3"/>
      <c r="E96" s="28"/>
      <c r="F96" s="98"/>
      <c r="G96" s="98"/>
      <c r="H96" s="98"/>
      <c r="I96" s="99">
        <f t="shared" si="2"/>
        <v>0</v>
      </c>
      <c r="J96" s="320"/>
    </row>
    <row r="97" spans="1:10">
      <c r="A97" s="10">
        <v>23</v>
      </c>
      <c r="B97" s="37" t="s">
        <v>48</v>
      </c>
      <c r="C97" s="28"/>
      <c r="D97" s="3"/>
      <c r="E97" s="28"/>
      <c r="F97" s="98"/>
      <c r="G97" s="98"/>
      <c r="H97" s="98"/>
      <c r="I97" s="99">
        <f t="shared" si="2"/>
        <v>0</v>
      </c>
      <c r="J97" s="320"/>
    </row>
    <row r="98" spans="1:10">
      <c r="A98" s="11">
        <v>24</v>
      </c>
      <c r="B98" s="34" t="s">
        <v>49</v>
      </c>
      <c r="C98" s="28"/>
      <c r="D98" s="3"/>
      <c r="E98" s="28"/>
      <c r="F98" s="98"/>
      <c r="G98" s="98"/>
      <c r="H98" s="98"/>
      <c r="I98" s="99">
        <f t="shared" si="2"/>
        <v>0</v>
      </c>
      <c r="J98" s="320"/>
    </row>
    <row r="99" spans="1:10" ht="22.85" thickBot="1">
      <c r="A99" s="12">
        <v>25</v>
      </c>
      <c r="B99" s="34" t="s">
        <v>29</v>
      </c>
      <c r="C99" s="165" t="s">
        <v>243</v>
      </c>
      <c r="D99" s="166" t="s">
        <v>244</v>
      </c>
      <c r="E99" s="165" t="s">
        <v>245</v>
      </c>
      <c r="F99" s="167">
        <v>146110</v>
      </c>
      <c r="G99" s="167">
        <v>146110</v>
      </c>
      <c r="H99" s="167">
        <v>146110</v>
      </c>
      <c r="I99" s="168">
        <f>H99-G99</f>
        <v>0</v>
      </c>
      <c r="J99" s="323" t="s">
        <v>157</v>
      </c>
    </row>
    <row r="100" spans="1:10" ht="15.7" thickTop="1" thickBot="1">
      <c r="A100" s="301" t="s">
        <v>30</v>
      </c>
      <c r="B100" s="302"/>
      <c r="C100" s="302"/>
      <c r="D100" s="302"/>
      <c r="E100" s="303"/>
      <c r="F100" s="183">
        <f>SUM(F39:F99)</f>
        <v>4012041.84</v>
      </c>
      <c r="G100" s="183">
        <f>SUM(G39:G99)</f>
        <v>865731.5</v>
      </c>
      <c r="H100" s="184">
        <f>SUM(H39:H99)</f>
        <v>1067399</v>
      </c>
      <c r="I100" s="185">
        <f>SUM(I40:I99)</f>
        <v>118700.1</v>
      </c>
      <c r="J100" s="286"/>
    </row>
    <row r="101" spans="1:10" ht="27.1" customHeight="1" thickTop="1" thickBot="1">
      <c r="A101" s="298" t="s">
        <v>31</v>
      </c>
      <c r="B101" s="299"/>
      <c r="C101" s="299"/>
      <c r="D101" s="299"/>
      <c r="E101" s="299"/>
      <c r="F101" s="186">
        <f>SUM(F100+F38)</f>
        <v>4731119.79</v>
      </c>
      <c r="G101" s="187">
        <f>SUM(G100,G38)</f>
        <v>1470996.1</v>
      </c>
      <c r="H101" s="188">
        <f>SUM(H100,H38)</f>
        <v>1692375.6</v>
      </c>
      <c r="I101" s="189">
        <f>SUM(I100,I38)</f>
        <v>138412.1</v>
      </c>
      <c r="J101" s="287"/>
    </row>
  </sheetData>
  <mergeCells count="28">
    <mergeCell ref="G2:H2"/>
    <mergeCell ref="A1:J1"/>
    <mergeCell ref="A101:E101"/>
    <mergeCell ref="A3:J3"/>
    <mergeCell ref="A4:J4"/>
    <mergeCell ref="A38:E38"/>
    <mergeCell ref="A100:E100"/>
    <mergeCell ref="B9:B10"/>
    <mergeCell ref="A9:A10"/>
    <mergeCell ref="A17:A19"/>
    <mergeCell ref="B17:B19"/>
    <mergeCell ref="B23:B25"/>
    <mergeCell ref="A23:A25"/>
    <mergeCell ref="A14:A16"/>
    <mergeCell ref="B14:B16"/>
    <mergeCell ref="A20:A22"/>
    <mergeCell ref="J100:J101"/>
    <mergeCell ref="A6:A8"/>
    <mergeCell ref="B6:B8"/>
    <mergeCell ref="A11:A13"/>
    <mergeCell ref="B11:B13"/>
    <mergeCell ref="A32:A34"/>
    <mergeCell ref="B32:B34"/>
    <mergeCell ref="B20:B22"/>
    <mergeCell ref="A26:A28"/>
    <mergeCell ref="B26:B28"/>
    <mergeCell ref="A29:A31"/>
    <mergeCell ref="B29:B31"/>
  </mergeCells>
  <conditionalFormatting sqref="F90 F40">
    <cfRule type="expression" priority="2" stopIfTrue="1">
      <formula>"_ # ##0,00_ "</formula>
    </cfRule>
  </conditionalFormatting>
  <pageMargins left="0.23622047244094491" right="0.23622047244094491" top="0.55118110236220474" bottom="0.74803149606299213" header="0.31496062992125984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4"/>
  <sheetViews>
    <sheetView tabSelected="1" topLeftCell="A58" workbookViewId="0">
      <selection activeCell="M18" sqref="M18"/>
    </sheetView>
  </sheetViews>
  <sheetFormatPr defaultRowHeight="14.3"/>
  <cols>
    <col min="2" max="2" width="24" customWidth="1"/>
    <col min="3" max="3" width="40.42578125" customWidth="1"/>
    <col min="4" max="4" width="13.42578125" customWidth="1"/>
    <col min="5" max="5" width="38.85546875" customWidth="1"/>
    <col min="6" max="9" width="16.5703125" customWidth="1"/>
  </cols>
  <sheetData>
    <row r="1" spans="1:10">
      <c r="A1" s="297" t="s">
        <v>53</v>
      </c>
      <c r="B1" s="297"/>
      <c r="C1" s="297"/>
      <c r="D1" s="297"/>
      <c r="E1" s="297"/>
      <c r="F1" s="297"/>
      <c r="G1" s="297"/>
      <c r="H1" s="297"/>
      <c r="I1" s="297"/>
      <c r="J1" s="297"/>
    </row>
    <row r="2" spans="1:10">
      <c r="A2" s="101" t="s">
        <v>0</v>
      </c>
      <c r="B2" s="14"/>
      <c r="C2" s="102"/>
      <c r="D2" s="14"/>
      <c r="E2" s="102"/>
      <c r="F2" s="14"/>
      <c r="G2" s="296" t="s">
        <v>71</v>
      </c>
      <c r="H2" s="296"/>
      <c r="I2" s="14"/>
      <c r="J2" s="103" t="s">
        <v>54</v>
      </c>
    </row>
    <row r="3" spans="1:10" ht="15.7">
      <c r="A3" s="300" t="s">
        <v>73</v>
      </c>
      <c r="B3" s="300"/>
      <c r="C3" s="300"/>
      <c r="D3" s="300"/>
      <c r="E3" s="300"/>
      <c r="F3" s="300"/>
      <c r="G3" s="300"/>
      <c r="H3" s="300"/>
      <c r="I3" s="300"/>
      <c r="J3" s="300"/>
    </row>
    <row r="4" spans="1:10" ht="15" thickBot="1">
      <c r="A4" s="285" t="s">
        <v>74</v>
      </c>
      <c r="B4" s="285"/>
      <c r="C4" s="285"/>
      <c r="D4" s="285"/>
      <c r="E4" s="285"/>
      <c r="F4" s="285"/>
      <c r="G4" s="285"/>
      <c r="H4" s="285"/>
      <c r="I4" s="285"/>
      <c r="J4" s="285"/>
    </row>
    <row r="5" spans="1:10" ht="54.2" thickBot="1">
      <c r="A5" s="21" t="s">
        <v>3</v>
      </c>
      <c r="B5" s="18" t="s">
        <v>4</v>
      </c>
      <c r="C5" s="31" t="s">
        <v>50</v>
      </c>
      <c r="D5" s="31" t="s">
        <v>6</v>
      </c>
      <c r="E5" s="31" t="s">
        <v>7</v>
      </c>
      <c r="F5" s="31" t="s">
        <v>8</v>
      </c>
      <c r="G5" s="31" t="s">
        <v>9</v>
      </c>
      <c r="H5" s="31" t="s">
        <v>10</v>
      </c>
      <c r="I5" s="17" t="s">
        <v>11</v>
      </c>
      <c r="J5" s="118" t="s">
        <v>51</v>
      </c>
    </row>
    <row r="6" spans="1:10">
      <c r="A6" s="288">
        <v>30</v>
      </c>
      <c r="B6" s="291" t="s">
        <v>72</v>
      </c>
      <c r="C6" s="6"/>
      <c r="D6" s="32"/>
      <c r="E6" s="35"/>
      <c r="F6" s="70"/>
      <c r="G6" s="70"/>
      <c r="H6" s="71"/>
      <c r="I6" s="72">
        <f>H6-G6</f>
        <v>0</v>
      </c>
      <c r="J6" s="305"/>
    </row>
    <row r="7" spans="1:10">
      <c r="A7" s="289"/>
      <c r="B7" s="292"/>
      <c r="C7" s="7"/>
      <c r="D7" s="27"/>
      <c r="E7" s="37"/>
      <c r="F7" s="73"/>
      <c r="G7" s="73"/>
      <c r="H7" s="74"/>
      <c r="I7" s="73">
        <f t="shared" ref="I7:I49" si="0">H7-G7</f>
        <v>0</v>
      </c>
      <c r="J7" s="306"/>
    </row>
    <row r="8" spans="1:10" ht="15" thickBot="1">
      <c r="A8" s="290"/>
      <c r="B8" s="293"/>
      <c r="C8" s="39"/>
      <c r="D8" s="40"/>
      <c r="E8" s="38"/>
      <c r="F8" s="75"/>
      <c r="G8" s="75"/>
      <c r="H8" s="76"/>
      <c r="I8" s="77">
        <f t="shared" si="0"/>
        <v>0</v>
      </c>
      <c r="J8" s="307"/>
    </row>
    <row r="9" spans="1:10">
      <c r="A9" s="288">
        <v>31</v>
      </c>
      <c r="B9" s="291" t="s">
        <v>12</v>
      </c>
      <c r="C9" s="6"/>
      <c r="D9" s="32"/>
      <c r="E9" s="35"/>
      <c r="F9" s="70"/>
      <c r="G9" s="70"/>
      <c r="H9" s="71"/>
      <c r="I9" s="72">
        <f t="shared" si="0"/>
        <v>0</v>
      </c>
      <c r="J9" s="305"/>
    </row>
    <row r="10" spans="1:10">
      <c r="A10" s="289"/>
      <c r="B10" s="292"/>
      <c r="C10" s="7"/>
      <c r="D10" s="27"/>
      <c r="E10" s="37"/>
      <c r="F10" s="73"/>
      <c r="G10" s="73"/>
      <c r="H10" s="74"/>
      <c r="I10" s="73">
        <f t="shared" si="0"/>
        <v>0</v>
      </c>
      <c r="J10" s="306"/>
    </row>
    <row r="11" spans="1:10" ht="15" thickBot="1">
      <c r="A11" s="290"/>
      <c r="B11" s="293"/>
      <c r="C11" s="39"/>
      <c r="D11" s="40"/>
      <c r="E11" s="38"/>
      <c r="F11" s="75"/>
      <c r="G11" s="75"/>
      <c r="H11" s="76"/>
      <c r="I11" s="77">
        <f t="shared" si="0"/>
        <v>0</v>
      </c>
      <c r="J11" s="307"/>
    </row>
    <row r="12" spans="1:10">
      <c r="A12" s="288">
        <v>32</v>
      </c>
      <c r="B12" s="291" t="s">
        <v>13</v>
      </c>
      <c r="C12" s="6"/>
      <c r="D12" s="32"/>
      <c r="E12" s="35"/>
      <c r="F12" s="70"/>
      <c r="G12" s="70"/>
      <c r="H12" s="71"/>
      <c r="I12" s="72">
        <f t="shared" si="0"/>
        <v>0</v>
      </c>
      <c r="J12" s="305"/>
    </row>
    <row r="13" spans="1:10">
      <c r="A13" s="289"/>
      <c r="B13" s="292"/>
      <c r="C13" s="7"/>
      <c r="D13" s="27"/>
      <c r="E13" s="37"/>
      <c r="F13" s="73"/>
      <c r="G13" s="73"/>
      <c r="H13" s="74"/>
      <c r="I13" s="73">
        <f t="shared" si="0"/>
        <v>0</v>
      </c>
      <c r="J13" s="306"/>
    </row>
    <row r="14" spans="1:10" ht="15" thickBot="1">
      <c r="A14" s="290"/>
      <c r="B14" s="293"/>
      <c r="C14" s="39"/>
      <c r="D14" s="40"/>
      <c r="E14" s="38"/>
      <c r="F14" s="75"/>
      <c r="G14" s="75"/>
      <c r="H14" s="76"/>
      <c r="I14" s="75">
        <f t="shared" si="0"/>
        <v>0</v>
      </c>
      <c r="J14" s="307"/>
    </row>
    <row r="15" spans="1:10">
      <c r="A15" s="288">
        <v>33</v>
      </c>
      <c r="B15" s="291" t="s">
        <v>14</v>
      </c>
      <c r="C15" s="6"/>
      <c r="D15" s="32"/>
      <c r="E15" s="35"/>
      <c r="F15" s="70"/>
      <c r="G15" s="70"/>
      <c r="H15" s="71"/>
      <c r="I15" s="78">
        <f t="shared" si="0"/>
        <v>0</v>
      </c>
      <c r="J15" s="305"/>
    </row>
    <row r="16" spans="1:10">
      <c r="A16" s="289"/>
      <c r="B16" s="292"/>
      <c r="C16" s="7"/>
      <c r="D16" s="27"/>
      <c r="E16" s="37"/>
      <c r="F16" s="73"/>
      <c r="G16" s="74"/>
      <c r="H16" s="74"/>
      <c r="I16" s="73">
        <f t="shared" si="0"/>
        <v>0</v>
      </c>
      <c r="J16" s="306"/>
    </row>
    <row r="17" spans="1:11" ht="15" thickBot="1">
      <c r="A17" s="290"/>
      <c r="B17" s="293"/>
      <c r="C17" s="39"/>
      <c r="D17" s="40"/>
      <c r="E17" s="38"/>
      <c r="F17" s="75"/>
      <c r="G17" s="76"/>
      <c r="H17" s="76"/>
      <c r="I17" s="75">
        <f t="shared" si="0"/>
        <v>0</v>
      </c>
      <c r="J17" s="307"/>
    </row>
    <row r="18" spans="1:11">
      <c r="A18" s="288">
        <v>34</v>
      </c>
      <c r="B18" s="291" t="s">
        <v>15</v>
      </c>
      <c r="C18" s="63"/>
      <c r="D18" s="42"/>
      <c r="E18" s="67"/>
      <c r="F18" s="72"/>
      <c r="G18" s="79"/>
      <c r="H18" s="79"/>
      <c r="I18" s="78">
        <f t="shared" si="0"/>
        <v>0</v>
      </c>
      <c r="J18" s="310"/>
    </row>
    <row r="19" spans="1:11">
      <c r="A19" s="289"/>
      <c r="B19" s="292"/>
      <c r="C19" s="64"/>
      <c r="D19" s="33"/>
      <c r="E19" s="68"/>
      <c r="F19" s="73"/>
      <c r="G19" s="74"/>
      <c r="H19" s="74"/>
      <c r="I19" s="73">
        <f t="shared" si="0"/>
        <v>0</v>
      </c>
      <c r="J19" s="311"/>
    </row>
    <row r="20" spans="1:11" ht="15" thickBot="1">
      <c r="A20" s="290"/>
      <c r="B20" s="293"/>
      <c r="C20" s="43"/>
      <c r="D20" s="29"/>
      <c r="E20" s="44"/>
      <c r="F20" s="75"/>
      <c r="G20" s="76"/>
      <c r="H20" s="76"/>
      <c r="I20" s="75">
        <f t="shared" si="0"/>
        <v>0</v>
      </c>
      <c r="J20" s="312"/>
    </row>
    <row r="21" spans="1:11">
      <c r="A21" s="288">
        <v>35</v>
      </c>
      <c r="B21" s="292" t="s">
        <v>16</v>
      </c>
      <c r="C21" s="65"/>
      <c r="D21" s="41"/>
      <c r="E21" s="69"/>
      <c r="F21" s="78"/>
      <c r="G21" s="80"/>
      <c r="H21" s="80"/>
      <c r="I21" s="78">
        <f t="shared" si="0"/>
        <v>0</v>
      </c>
      <c r="J21" s="313"/>
    </row>
    <row r="22" spans="1:11">
      <c r="A22" s="289"/>
      <c r="B22" s="292"/>
      <c r="C22" s="64"/>
      <c r="D22" s="33"/>
      <c r="E22" s="68"/>
      <c r="F22" s="73"/>
      <c r="G22" s="74"/>
      <c r="H22" s="74"/>
      <c r="I22" s="73">
        <f t="shared" si="0"/>
        <v>0</v>
      </c>
      <c r="J22" s="311"/>
    </row>
    <row r="23" spans="1:11" ht="15" thickBot="1">
      <c r="A23" s="289"/>
      <c r="B23" s="292"/>
      <c r="C23" s="141"/>
      <c r="D23" s="141"/>
      <c r="E23" s="142"/>
      <c r="F23" s="77"/>
      <c r="G23" s="143"/>
      <c r="H23" s="143"/>
      <c r="I23" s="77">
        <f t="shared" si="0"/>
        <v>0</v>
      </c>
      <c r="J23" s="324"/>
    </row>
    <row r="24" spans="1:11">
      <c r="A24" s="288">
        <v>36</v>
      </c>
      <c r="B24" s="291" t="s">
        <v>17</v>
      </c>
      <c r="C24" s="147"/>
      <c r="D24" s="199" t="s">
        <v>140</v>
      </c>
      <c r="E24" s="200" t="s">
        <v>139</v>
      </c>
      <c r="F24" s="72"/>
      <c r="G24" s="72"/>
      <c r="H24" s="252">
        <v>1100000</v>
      </c>
      <c r="I24" s="72"/>
      <c r="J24" s="325"/>
      <c r="K24" s="213"/>
    </row>
    <row r="25" spans="1:11">
      <c r="A25" s="289"/>
      <c r="B25" s="292"/>
      <c r="C25" s="255" t="s">
        <v>141</v>
      </c>
      <c r="D25" s="256"/>
      <c r="E25" s="257" t="s">
        <v>136</v>
      </c>
      <c r="F25" s="258">
        <v>726000</v>
      </c>
      <c r="G25" s="258">
        <v>600000</v>
      </c>
      <c r="H25" s="259">
        <v>600000</v>
      </c>
      <c r="I25" s="260">
        <f>-SUM(H25-G25)</f>
        <v>0</v>
      </c>
      <c r="J25" s="326">
        <v>1</v>
      </c>
      <c r="K25" s="213"/>
    </row>
    <row r="26" spans="1:11">
      <c r="A26" s="289"/>
      <c r="B26" s="292"/>
      <c r="C26" s="255" t="s">
        <v>141</v>
      </c>
      <c r="D26" s="257"/>
      <c r="E26" s="257" t="s">
        <v>137</v>
      </c>
      <c r="F26" s="258">
        <v>242000</v>
      </c>
      <c r="G26" s="258">
        <v>200000</v>
      </c>
      <c r="H26" s="259">
        <v>200000</v>
      </c>
      <c r="I26" s="260">
        <f>SUM(H26-G26)</f>
        <v>0</v>
      </c>
      <c r="J26" s="326">
        <v>1</v>
      </c>
      <c r="K26" s="213"/>
    </row>
    <row r="27" spans="1:11">
      <c r="A27" s="289"/>
      <c r="B27" s="292"/>
      <c r="C27" s="255" t="s">
        <v>142</v>
      </c>
      <c r="D27" s="257"/>
      <c r="E27" s="257" t="s">
        <v>92</v>
      </c>
      <c r="F27" s="258">
        <v>121000</v>
      </c>
      <c r="G27" s="258">
        <v>100000</v>
      </c>
      <c r="H27" s="259">
        <v>100000</v>
      </c>
      <c r="I27" s="260">
        <f>SUM(H27-G27)</f>
        <v>0</v>
      </c>
      <c r="J27" s="326">
        <v>1</v>
      </c>
      <c r="K27" s="213"/>
    </row>
    <row r="28" spans="1:11">
      <c r="A28" s="289"/>
      <c r="B28" s="292"/>
      <c r="C28" s="255" t="s">
        <v>143</v>
      </c>
      <c r="D28" s="257"/>
      <c r="E28" s="257" t="s">
        <v>93</v>
      </c>
      <c r="F28" s="258">
        <v>498314.3</v>
      </c>
      <c r="G28" s="258">
        <v>411830</v>
      </c>
      <c r="H28" s="259">
        <v>200000</v>
      </c>
      <c r="I28" s="260">
        <f>SUM(H28-G28)</f>
        <v>-211830</v>
      </c>
      <c r="J28" s="326">
        <v>1</v>
      </c>
      <c r="K28" s="213"/>
    </row>
    <row r="29" spans="1:11" ht="22.1">
      <c r="A29" s="289"/>
      <c r="B29" s="292"/>
      <c r="C29" s="255" t="s">
        <v>108</v>
      </c>
      <c r="D29" s="257" t="s">
        <v>80</v>
      </c>
      <c r="E29" s="261" t="s">
        <v>94</v>
      </c>
      <c r="F29" s="258">
        <v>432471.06</v>
      </c>
      <c r="G29" s="258">
        <v>357414</v>
      </c>
      <c r="H29" s="259">
        <v>452772</v>
      </c>
      <c r="I29" s="262">
        <f t="shared" ref="I29:I40" si="1">SUM(H29-G29)</f>
        <v>95358</v>
      </c>
      <c r="J29" s="326">
        <v>5</v>
      </c>
      <c r="K29" s="213"/>
    </row>
    <row r="30" spans="1:11" ht="22.1">
      <c r="A30" s="289"/>
      <c r="B30" s="292"/>
      <c r="C30" s="255" t="s">
        <v>109</v>
      </c>
      <c r="D30" s="257" t="s">
        <v>81</v>
      </c>
      <c r="E30" s="261" t="s">
        <v>95</v>
      </c>
      <c r="F30" s="258">
        <v>53845</v>
      </c>
      <c r="G30" s="258">
        <v>44500</v>
      </c>
      <c r="H30" s="259">
        <v>250000</v>
      </c>
      <c r="I30" s="262">
        <f t="shared" si="1"/>
        <v>205500</v>
      </c>
      <c r="J30" s="326">
        <v>8</v>
      </c>
      <c r="K30" s="213"/>
    </row>
    <row r="31" spans="1:11" ht="32.799999999999997">
      <c r="A31" s="289"/>
      <c r="B31" s="292"/>
      <c r="C31" s="255" t="s">
        <v>108</v>
      </c>
      <c r="D31" s="257" t="s">
        <v>82</v>
      </c>
      <c r="E31" s="261" t="s">
        <v>96</v>
      </c>
      <c r="F31" s="258">
        <v>534576.22</v>
      </c>
      <c r="G31" s="258">
        <v>441798.53</v>
      </c>
      <c r="H31" s="259">
        <v>624046</v>
      </c>
      <c r="I31" s="262">
        <f t="shared" si="1"/>
        <v>182247.46999999997</v>
      </c>
      <c r="J31" s="326">
        <v>10</v>
      </c>
      <c r="K31" s="213"/>
    </row>
    <row r="32" spans="1:11" ht="22.1">
      <c r="A32" s="289"/>
      <c r="B32" s="292"/>
      <c r="C32" s="255" t="s">
        <v>108</v>
      </c>
      <c r="D32" s="257" t="s">
        <v>83</v>
      </c>
      <c r="E32" s="261" t="s">
        <v>97</v>
      </c>
      <c r="F32" s="258">
        <v>550740.93999999994</v>
      </c>
      <c r="G32" s="258">
        <v>455157.8</v>
      </c>
      <c r="H32" s="259">
        <v>643628</v>
      </c>
      <c r="I32" s="262">
        <f t="shared" si="1"/>
        <v>188470.2</v>
      </c>
      <c r="J32" s="326">
        <v>6</v>
      </c>
      <c r="K32" s="213"/>
    </row>
    <row r="33" spans="1:11" ht="22.1">
      <c r="A33" s="289"/>
      <c r="B33" s="292"/>
      <c r="C33" s="255" t="s">
        <v>144</v>
      </c>
      <c r="D33" s="257" t="s">
        <v>84</v>
      </c>
      <c r="E33" s="261" t="s">
        <v>98</v>
      </c>
      <c r="F33" s="258">
        <v>34194.6</v>
      </c>
      <c r="G33" s="258">
        <v>28260</v>
      </c>
      <c r="H33" s="259">
        <v>272000</v>
      </c>
      <c r="I33" s="262">
        <f t="shared" si="1"/>
        <v>243740</v>
      </c>
      <c r="J33" s="326">
        <v>6</v>
      </c>
      <c r="K33" s="213"/>
    </row>
    <row r="34" spans="1:11" ht="22.1">
      <c r="A34" s="289"/>
      <c r="B34" s="292"/>
      <c r="C34" s="201" t="s">
        <v>110</v>
      </c>
      <c r="D34" s="202" t="s">
        <v>85</v>
      </c>
      <c r="E34" s="204" t="s">
        <v>99</v>
      </c>
      <c r="F34" s="203">
        <v>920810</v>
      </c>
      <c r="G34" s="203">
        <v>761000</v>
      </c>
      <c r="H34" s="198">
        <v>1400000</v>
      </c>
      <c r="I34" s="77">
        <f t="shared" si="1"/>
        <v>639000</v>
      </c>
      <c r="J34" s="327">
        <v>5</v>
      </c>
      <c r="K34" s="213"/>
    </row>
    <row r="35" spans="1:11" ht="22.1">
      <c r="A35" s="289"/>
      <c r="B35" s="292"/>
      <c r="C35" s="201" t="s">
        <v>111</v>
      </c>
      <c r="D35" s="202" t="s">
        <v>86</v>
      </c>
      <c r="E35" s="204" t="s">
        <v>100</v>
      </c>
      <c r="F35" s="203">
        <v>1411549.91</v>
      </c>
      <c r="G35" s="203">
        <v>1166570.17</v>
      </c>
      <c r="H35" s="198">
        <v>1219625</v>
      </c>
      <c r="I35" s="77">
        <f t="shared" si="1"/>
        <v>53054.830000000075</v>
      </c>
      <c r="J35" s="327">
        <v>3</v>
      </c>
      <c r="K35" s="213"/>
    </row>
    <row r="36" spans="1:11">
      <c r="A36" s="289"/>
      <c r="B36" s="292"/>
      <c r="C36" s="201" t="s">
        <v>112</v>
      </c>
      <c r="D36" s="202" t="s">
        <v>87</v>
      </c>
      <c r="E36" s="202" t="s">
        <v>101</v>
      </c>
      <c r="F36" s="203">
        <v>88281.600000000006</v>
      </c>
      <c r="G36" s="203">
        <v>72960</v>
      </c>
      <c r="H36" s="198">
        <v>240000</v>
      </c>
      <c r="I36" s="77">
        <f t="shared" si="1"/>
        <v>167040</v>
      </c>
      <c r="J36" s="327">
        <v>16</v>
      </c>
      <c r="K36" s="213"/>
    </row>
    <row r="37" spans="1:11" ht="22.1">
      <c r="A37" s="289"/>
      <c r="B37" s="292"/>
      <c r="C37" s="201" t="s">
        <v>113</v>
      </c>
      <c r="D37" s="202" t="s">
        <v>88</v>
      </c>
      <c r="E37" s="204" t="s">
        <v>102</v>
      </c>
      <c r="F37" s="203">
        <v>272250</v>
      </c>
      <c r="G37" s="203">
        <v>225000</v>
      </c>
      <c r="H37" s="198">
        <v>300000</v>
      </c>
      <c r="I37" s="77">
        <f t="shared" si="1"/>
        <v>75000</v>
      </c>
      <c r="J37" s="327">
        <v>5</v>
      </c>
      <c r="K37" s="213"/>
    </row>
    <row r="38" spans="1:11" ht="32.799999999999997">
      <c r="A38" s="289"/>
      <c r="B38" s="292"/>
      <c r="C38" s="201" t="s">
        <v>114</v>
      </c>
      <c r="D38" s="202" t="s">
        <v>89</v>
      </c>
      <c r="E38" s="204" t="s">
        <v>103</v>
      </c>
      <c r="F38" s="203">
        <v>444229.72</v>
      </c>
      <c r="G38" s="203">
        <v>367132</v>
      </c>
      <c r="H38" s="198">
        <v>452068</v>
      </c>
      <c r="I38" s="77">
        <f t="shared" si="1"/>
        <v>84936</v>
      </c>
      <c r="J38" s="327">
        <v>2</v>
      </c>
      <c r="K38" s="213"/>
    </row>
    <row r="39" spans="1:11">
      <c r="A39" s="289"/>
      <c r="B39" s="292"/>
      <c r="C39" s="201" t="s">
        <v>115</v>
      </c>
      <c r="D39" s="202" t="s">
        <v>90</v>
      </c>
      <c r="E39" s="202" t="s">
        <v>104</v>
      </c>
      <c r="F39" s="203">
        <v>952542</v>
      </c>
      <c r="G39" s="203">
        <v>787224</v>
      </c>
      <c r="H39" s="198">
        <v>850000</v>
      </c>
      <c r="I39" s="73">
        <f t="shared" si="1"/>
        <v>62776</v>
      </c>
      <c r="J39" s="327"/>
      <c r="K39" s="213"/>
    </row>
    <row r="40" spans="1:11" ht="22.85" thickBot="1">
      <c r="A40" s="290"/>
      <c r="B40" s="293"/>
      <c r="C40" s="205" t="s">
        <v>116</v>
      </c>
      <c r="D40" s="206" t="s">
        <v>91</v>
      </c>
      <c r="E40" s="207" t="s">
        <v>105</v>
      </c>
      <c r="F40" s="208">
        <v>1406161.73</v>
      </c>
      <c r="G40" s="208">
        <v>1162117.1399999999</v>
      </c>
      <c r="H40" s="253">
        <v>1162117.1399999999</v>
      </c>
      <c r="I40" s="75">
        <f t="shared" si="1"/>
        <v>0</v>
      </c>
      <c r="J40" s="328">
        <v>1</v>
      </c>
      <c r="K40" s="213"/>
    </row>
    <row r="41" spans="1:11" ht="15" thickBot="1">
      <c r="A41" s="164">
        <v>37</v>
      </c>
      <c r="B41" s="61" t="s">
        <v>52</v>
      </c>
      <c r="C41" s="209" t="s">
        <v>282</v>
      </c>
      <c r="D41" s="210" t="s">
        <v>283</v>
      </c>
      <c r="E41" s="211" t="s">
        <v>284</v>
      </c>
      <c r="F41" s="95">
        <v>655161</v>
      </c>
      <c r="G41" s="212">
        <v>541455.37</v>
      </c>
      <c r="H41" s="251">
        <v>541455.37</v>
      </c>
      <c r="I41" s="95">
        <f t="shared" ref="I41" si="2">H41-G41</f>
        <v>0</v>
      </c>
      <c r="J41" s="329">
        <v>0</v>
      </c>
    </row>
    <row r="42" spans="1:11">
      <c r="A42" s="288">
        <v>38</v>
      </c>
      <c r="B42" s="292" t="s">
        <v>18</v>
      </c>
      <c r="C42" s="47"/>
      <c r="D42" s="26"/>
      <c r="E42" s="24"/>
      <c r="F42" s="81"/>
      <c r="G42" s="81"/>
      <c r="H42" s="82"/>
      <c r="I42" s="78">
        <f t="shared" si="0"/>
        <v>0</v>
      </c>
      <c r="J42" s="315"/>
    </row>
    <row r="43" spans="1:11">
      <c r="A43" s="289"/>
      <c r="B43" s="292"/>
      <c r="C43" s="8"/>
      <c r="D43" s="23"/>
      <c r="E43" s="22"/>
      <c r="F43" s="83"/>
      <c r="G43" s="83"/>
      <c r="H43" s="84"/>
      <c r="I43" s="73">
        <f t="shared" si="0"/>
        <v>0</v>
      </c>
      <c r="J43" s="306"/>
    </row>
    <row r="44" spans="1:11" ht="15" thickBot="1">
      <c r="A44" s="289"/>
      <c r="B44" s="292"/>
      <c r="C44" s="9"/>
      <c r="D44" s="45"/>
      <c r="E44" s="46"/>
      <c r="F44" s="85"/>
      <c r="G44" s="85"/>
      <c r="H44" s="86"/>
      <c r="I44" s="77">
        <f t="shared" si="0"/>
        <v>0</v>
      </c>
      <c r="J44" s="309"/>
    </row>
    <row r="45" spans="1:11" ht="15" thickBot="1">
      <c r="A45" s="152">
        <v>39</v>
      </c>
      <c r="B45" s="151" t="s">
        <v>19</v>
      </c>
      <c r="C45" s="51" t="s">
        <v>246</v>
      </c>
      <c r="D45" s="52" t="s">
        <v>247</v>
      </c>
      <c r="E45" s="223" t="s">
        <v>248</v>
      </c>
      <c r="F45" s="87">
        <v>250000</v>
      </c>
      <c r="G45" s="87">
        <v>250000</v>
      </c>
      <c r="H45" s="87">
        <v>250000</v>
      </c>
      <c r="I45" s="72"/>
      <c r="J45" s="330">
        <v>1</v>
      </c>
    </row>
    <row r="46" spans="1:11" ht="15" thickBot="1">
      <c r="A46" s="58"/>
      <c r="B46" s="60" t="s">
        <v>20</v>
      </c>
      <c r="C46" s="30"/>
      <c r="D46" s="25"/>
      <c r="E46" s="54"/>
      <c r="F46" s="91"/>
      <c r="G46" s="92"/>
      <c r="H46" s="92"/>
      <c r="I46" s="70">
        <f t="shared" si="0"/>
        <v>0</v>
      </c>
      <c r="J46" s="317"/>
    </row>
    <row r="47" spans="1:11" ht="15" thickBot="1">
      <c r="A47" s="146"/>
      <c r="B47" s="145" t="s">
        <v>147</v>
      </c>
      <c r="C47" s="150"/>
      <c r="D47" s="56"/>
      <c r="E47" s="57"/>
      <c r="F47" s="93"/>
      <c r="G47" s="94"/>
      <c r="H47" s="94"/>
      <c r="I47" s="95"/>
      <c r="J47" s="318"/>
    </row>
    <row r="48" spans="1:11" ht="22.1" thickBot="1">
      <c r="A48" s="59"/>
      <c r="B48" s="61" t="s">
        <v>21</v>
      </c>
      <c r="C48" s="55"/>
      <c r="D48" s="56"/>
      <c r="E48" s="57"/>
      <c r="F48" s="93"/>
      <c r="G48" s="94"/>
      <c r="H48" s="94"/>
      <c r="I48" s="95">
        <f t="shared" si="0"/>
        <v>0</v>
      </c>
      <c r="J48" s="318"/>
    </row>
    <row r="49" spans="1:10" ht="15" thickBot="1">
      <c r="A49" s="301" t="s">
        <v>22</v>
      </c>
      <c r="B49" s="302"/>
      <c r="C49" s="302"/>
      <c r="D49" s="302"/>
      <c r="E49" s="303"/>
      <c r="F49" s="104">
        <f>SUM(F6:F48)</f>
        <v>9594128.0800000001</v>
      </c>
      <c r="G49" s="105">
        <f>SUM(G6:G48)</f>
        <v>7972419.0099999998</v>
      </c>
      <c r="H49" s="106">
        <f>SUM(H6:H48)</f>
        <v>10857711.51</v>
      </c>
      <c r="I49" s="107">
        <f t="shared" si="0"/>
        <v>2885292.5</v>
      </c>
      <c r="J49" s="319"/>
    </row>
    <row r="50" spans="1:10">
      <c r="A50" s="20">
        <v>1</v>
      </c>
      <c r="B50" s="36" t="s">
        <v>32</v>
      </c>
      <c r="C50" s="23"/>
      <c r="D50" s="23"/>
      <c r="E50" s="23"/>
      <c r="F50" s="96"/>
      <c r="G50" s="96"/>
      <c r="H50" s="96"/>
      <c r="I50" s="96">
        <f>H50-G50</f>
        <v>0</v>
      </c>
      <c r="J50" s="320"/>
    </row>
    <row r="51" spans="1:10">
      <c r="A51" s="15">
        <v>2</v>
      </c>
      <c r="B51" s="37" t="s">
        <v>33</v>
      </c>
      <c r="C51" s="62"/>
      <c r="D51" s="62"/>
      <c r="E51" s="62"/>
      <c r="F51" s="97"/>
      <c r="G51" s="97"/>
      <c r="H51" s="97"/>
      <c r="I51" s="96">
        <f t="shared" ref="I51:I77" si="3">H51-G51</f>
        <v>0</v>
      </c>
      <c r="J51" s="320"/>
    </row>
    <row r="52" spans="1:10">
      <c r="A52" s="15">
        <v>3</v>
      </c>
      <c r="B52" s="37" t="s">
        <v>34</v>
      </c>
      <c r="C52" s="62"/>
      <c r="D52" s="62"/>
      <c r="E52" s="62"/>
      <c r="F52" s="97"/>
      <c r="G52" s="97"/>
      <c r="H52" s="97"/>
      <c r="I52" s="96">
        <f t="shared" si="3"/>
        <v>0</v>
      </c>
      <c r="J52" s="320"/>
    </row>
    <row r="53" spans="1:10">
      <c r="A53" s="15">
        <v>4</v>
      </c>
      <c r="B53" s="37" t="s">
        <v>23</v>
      </c>
      <c r="C53" s="23" t="s">
        <v>249</v>
      </c>
      <c r="D53" s="169" t="s">
        <v>250</v>
      </c>
      <c r="E53" s="23" t="s">
        <v>251</v>
      </c>
      <c r="F53" s="96">
        <v>551639</v>
      </c>
      <c r="G53" s="96">
        <v>455900</v>
      </c>
      <c r="H53" s="96">
        <v>455900</v>
      </c>
      <c r="I53" s="96">
        <f>G53-H53</f>
        <v>0</v>
      </c>
      <c r="J53" s="320" t="s">
        <v>157</v>
      </c>
    </row>
    <row r="54" spans="1:10">
      <c r="A54" s="112"/>
      <c r="B54" s="37"/>
      <c r="C54" s="23" t="s">
        <v>249</v>
      </c>
      <c r="D54" s="169" t="s">
        <v>252</v>
      </c>
      <c r="E54" s="23" t="s">
        <v>253</v>
      </c>
      <c r="F54" s="96">
        <v>327153.24</v>
      </c>
      <c r="G54" s="96">
        <v>270374.58</v>
      </c>
      <c r="H54" s="96">
        <v>270374.58</v>
      </c>
      <c r="I54" s="96"/>
      <c r="J54" s="320" t="s">
        <v>157</v>
      </c>
    </row>
    <row r="55" spans="1:10">
      <c r="A55" s="112"/>
      <c r="B55" s="37"/>
      <c r="C55" s="23" t="s">
        <v>254</v>
      </c>
      <c r="D55" s="169" t="s">
        <v>255</v>
      </c>
      <c r="E55" s="23" t="s">
        <v>256</v>
      </c>
      <c r="F55" s="96">
        <v>438000</v>
      </c>
      <c r="G55" s="96">
        <v>361983.47</v>
      </c>
      <c r="H55" s="96">
        <v>361983.47</v>
      </c>
      <c r="I55" s="96"/>
      <c r="J55" s="320" t="s">
        <v>157</v>
      </c>
    </row>
    <row r="56" spans="1:10">
      <c r="A56" s="15">
        <v>5</v>
      </c>
      <c r="B56" s="37" t="s">
        <v>35</v>
      </c>
      <c r="C56" s="62"/>
      <c r="D56" s="62"/>
      <c r="E56" s="62"/>
      <c r="F56" s="97"/>
      <c r="G56" s="97"/>
      <c r="H56" s="97"/>
      <c r="I56" s="96">
        <f t="shared" si="3"/>
        <v>0</v>
      </c>
      <c r="J56" s="320"/>
    </row>
    <row r="57" spans="1:10">
      <c r="A57" s="15">
        <v>6</v>
      </c>
      <c r="B57" s="37" t="s">
        <v>24</v>
      </c>
      <c r="C57" s="170"/>
      <c r="D57" s="170"/>
      <c r="E57" s="170"/>
      <c r="F57" s="96"/>
      <c r="G57" s="96"/>
      <c r="H57" s="96"/>
      <c r="I57" s="96"/>
      <c r="J57" s="331"/>
    </row>
    <row r="58" spans="1:10">
      <c r="A58" s="15">
        <v>7</v>
      </c>
      <c r="B58" s="37" t="s">
        <v>36</v>
      </c>
      <c r="C58" s="23"/>
      <c r="D58" s="23"/>
      <c r="E58" s="23"/>
      <c r="F58" s="96"/>
      <c r="G58" s="96"/>
      <c r="H58" s="96"/>
      <c r="I58" s="96">
        <f t="shared" si="3"/>
        <v>0</v>
      </c>
      <c r="J58" s="320"/>
    </row>
    <row r="59" spans="1:10">
      <c r="A59" s="15">
        <v>8</v>
      </c>
      <c r="B59" s="37" t="s">
        <v>37</v>
      </c>
      <c r="C59" s="28"/>
      <c r="D59" s="28"/>
      <c r="E59" s="28"/>
      <c r="F59" s="98"/>
      <c r="G59" s="98"/>
      <c r="H59" s="98"/>
      <c r="I59" s="99">
        <f t="shared" si="3"/>
        <v>0</v>
      </c>
      <c r="J59" s="320"/>
    </row>
    <row r="60" spans="1:10">
      <c r="A60" s="15">
        <v>9</v>
      </c>
      <c r="B60" s="37" t="s">
        <v>38</v>
      </c>
      <c r="C60" s="28"/>
      <c r="D60" s="28"/>
      <c r="E60" s="28"/>
      <c r="F60" s="98"/>
      <c r="G60" s="98"/>
      <c r="H60" s="98"/>
      <c r="I60" s="99">
        <f t="shared" si="3"/>
        <v>0</v>
      </c>
      <c r="J60" s="320"/>
    </row>
    <row r="61" spans="1:10">
      <c r="A61" s="15">
        <v>10</v>
      </c>
      <c r="B61" s="37" t="s">
        <v>39</v>
      </c>
      <c r="C61" s="28"/>
      <c r="D61" s="28"/>
      <c r="E61" s="28"/>
      <c r="F61" s="98"/>
      <c r="G61" s="98"/>
      <c r="H61" s="98"/>
      <c r="I61" s="99">
        <f t="shared" si="3"/>
        <v>0</v>
      </c>
      <c r="J61" s="320"/>
    </row>
    <row r="62" spans="1:10">
      <c r="A62" s="15">
        <v>11</v>
      </c>
      <c r="B62" s="37" t="s">
        <v>40</v>
      </c>
      <c r="C62" s="28"/>
      <c r="D62" s="28"/>
      <c r="E62" s="28"/>
      <c r="F62" s="98"/>
      <c r="G62" s="98"/>
      <c r="H62" s="98"/>
      <c r="I62" s="99">
        <f t="shared" si="3"/>
        <v>0</v>
      </c>
      <c r="J62" s="320"/>
    </row>
    <row r="63" spans="1:10">
      <c r="A63" s="15">
        <v>12</v>
      </c>
      <c r="B63" s="37" t="s">
        <v>41</v>
      </c>
      <c r="C63" s="28"/>
      <c r="D63" s="28"/>
      <c r="E63" s="28"/>
      <c r="F63" s="98"/>
      <c r="G63" s="98"/>
      <c r="H63" s="98"/>
      <c r="I63" s="99">
        <f t="shared" si="3"/>
        <v>0</v>
      </c>
      <c r="J63" s="320"/>
    </row>
    <row r="64" spans="1:10" ht="22.1">
      <c r="A64" s="15">
        <v>13</v>
      </c>
      <c r="B64" s="37" t="s">
        <v>42</v>
      </c>
      <c r="C64" s="28"/>
      <c r="D64" s="28"/>
      <c r="E64" s="28"/>
      <c r="F64" s="98"/>
      <c r="G64" s="98"/>
      <c r="H64" s="98"/>
      <c r="I64" s="99">
        <f t="shared" si="3"/>
        <v>0</v>
      </c>
      <c r="J64" s="320"/>
    </row>
    <row r="65" spans="1:10">
      <c r="A65" s="15">
        <v>14</v>
      </c>
      <c r="B65" s="37" t="s">
        <v>43</v>
      </c>
      <c r="C65" s="28"/>
      <c r="D65" s="28"/>
      <c r="E65" s="28"/>
      <c r="F65" s="98"/>
      <c r="G65" s="98"/>
      <c r="H65" s="98"/>
      <c r="I65" s="99">
        <f t="shared" si="3"/>
        <v>0</v>
      </c>
      <c r="J65" s="320"/>
    </row>
    <row r="66" spans="1:10" ht="22.1">
      <c r="A66" s="15">
        <v>15</v>
      </c>
      <c r="B66" s="37" t="s">
        <v>25</v>
      </c>
      <c r="C66" s="28"/>
      <c r="D66" s="28"/>
      <c r="E66" s="28"/>
      <c r="F66" s="98"/>
      <c r="G66" s="98"/>
      <c r="H66" s="98"/>
      <c r="I66" s="99">
        <f t="shared" si="3"/>
        <v>0</v>
      </c>
      <c r="J66" s="320"/>
    </row>
    <row r="67" spans="1:10">
      <c r="A67" s="15">
        <v>16</v>
      </c>
      <c r="B67" s="37" t="s">
        <v>44</v>
      </c>
      <c r="C67" s="28" t="s">
        <v>257</v>
      </c>
      <c r="D67" s="28" t="s">
        <v>258</v>
      </c>
      <c r="E67" s="28" t="s">
        <v>259</v>
      </c>
      <c r="F67" s="98">
        <v>209413.1</v>
      </c>
      <c r="G67" s="98">
        <v>173068.68</v>
      </c>
      <c r="H67" s="98">
        <v>400000</v>
      </c>
      <c r="I67" s="99">
        <v>226931.32</v>
      </c>
      <c r="J67" s="320" t="s">
        <v>260</v>
      </c>
    </row>
    <row r="68" spans="1:10">
      <c r="A68" s="112"/>
      <c r="B68" s="37"/>
      <c r="C68" s="28" t="s">
        <v>261</v>
      </c>
      <c r="D68" s="28" t="s">
        <v>262</v>
      </c>
      <c r="E68" s="28" t="s">
        <v>263</v>
      </c>
      <c r="F68" s="98">
        <v>273498.83</v>
      </c>
      <c r="G68" s="98">
        <v>225641.53</v>
      </c>
      <c r="H68" s="98">
        <v>499995</v>
      </c>
      <c r="I68" s="99">
        <v>274353.46999999997</v>
      </c>
      <c r="J68" s="320" t="s">
        <v>264</v>
      </c>
    </row>
    <row r="69" spans="1:10">
      <c r="A69" s="15">
        <v>17</v>
      </c>
      <c r="B69" s="37" t="s">
        <v>26</v>
      </c>
      <c r="C69" s="28" t="s">
        <v>265</v>
      </c>
      <c r="D69" s="171" t="s">
        <v>266</v>
      </c>
      <c r="E69" s="28" t="s">
        <v>267</v>
      </c>
      <c r="F69" s="98">
        <v>235127</v>
      </c>
      <c r="G69" s="98">
        <v>194320</v>
      </c>
      <c r="H69" s="98">
        <v>195000</v>
      </c>
      <c r="I69" s="99">
        <f t="shared" ref="I69" si="4">H69-G69</f>
        <v>680</v>
      </c>
      <c r="J69" s="320"/>
    </row>
    <row r="70" spans="1:10" ht="22.85" thickBot="1">
      <c r="A70" s="15">
        <v>18</v>
      </c>
      <c r="B70" s="37" t="s">
        <v>45</v>
      </c>
      <c r="C70" s="28"/>
      <c r="D70" s="28"/>
      <c r="E70" s="28"/>
      <c r="F70" s="98"/>
      <c r="G70" s="98"/>
      <c r="H70" s="98"/>
      <c r="I70" s="99">
        <f t="shared" si="3"/>
        <v>0</v>
      </c>
      <c r="J70" s="320"/>
    </row>
    <row r="71" spans="1:10" ht="22.1">
      <c r="A71" s="15">
        <v>19</v>
      </c>
      <c r="B71" s="37" t="s">
        <v>46</v>
      </c>
      <c r="C71" s="172" t="s">
        <v>268</v>
      </c>
      <c r="D71" s="173" t="s">
        <v>269</v>
      </c>
      <c r="E71" s="174" t="s">
        <v>270</v>
      </c>
      <c r="F71" s="175">
        <v>398347</v>
      </c>
      <c r="G71" s="176">
        <v>319295</v>
      </c>
      <c r="H71" s="176">
        <v>434503</v>
      </c>
      <c r="I71" s="177">
        <f t="shared" si="3"/>
        <v>115208</v>
      </c>
      <c r="J71" s="332" t="s">
        <v>260</v>
      </c>
    </row>
    <row r="72" spans="1:10">
      <c r="A72" s="112"/>
      <c r="B72" s="37"/>
      <c r="C72" s="178" t="s">
        <v>271</v>
      </c>
      <c r="D72" s="179" t="s">
        <v>272</v>
      </c>
      <c r="E72" s="180" t="s">
        <v>273</v>
      </c>
      <c r="F72" s="181">
        <v>468780</v>
      </c>
      <c r="G72" s="182">
        <v>468780</v>
      </c>
      <c r="H72" s="91">
        <v>490000</v>
      </c>
      <c r="I72" s="96">
        <f t="shared" si="3"/>
        <v>21220</v>
      </c>
      <c r="J72" s="333" t="s">
        <v>274</v>
      </c>
    </row>
    <row r="73" spans="1:10" ht="22.1">
      <c r="A73" s="15">
        <v>20</v>
      </c>
      <c r="B73" s="37" t="s">
        <v>27</v>
      </c>
      <c r="C73" s="28"/>
      <c r="D73" s="28"/>
      <c r="E73" s="28"/>
      <c r="F73" s="98"/>
      <c r="G73" s="98"/>
      <c r="H73" s="98"/>
      <c r="I73" s="99">
        <f t="shared" si="3"/>
        <v>0</v>
      </c>
      <c r="J73" s="320"/>
    </row>
    <row r="74" spans="1:10">
      <c r="A74" s="15">
        <v>21</v>
      </c>
      <c r="B74" s="37" t="s">
        <v>47</v>
      </c>
      <c r="C74" s="28"/>
      <c r="D74" s="28"/>
      <c r="E74" s="28"/>
      <c r="F74" s="98"/>
      <c r="G74" s="98"/>
      <c r="H74" s="98"/>
      <c r="I74" s="99">
        <f t="shared" si="3"/>
        <v>0</v>
      </c>
      <c r="J74" s="320"/>
    </row>
    <row r="75" spans="1:10">
      <c r="A75" s="15">
        <v>22</v>
      </c>
      <c r="B75" s="37" t="s">
        <v>28</v>
      </c>
      <c r="C75" s="28"/>
      <c r="D75" s="28"/>
      <c r="E75" s="28"/>
      <c r="F75" s="98"/>
      <c r="G75" s="98"/>
      <c r="H75" s="98"/>
      <c r="I75" s="99">
        <f t="shared" si="3"/>
        <v>0</v>
      </c>
      <c r="J75" s="320"/>
    </row>
    <row r="76" spans="1:10">
      <c r="A76" s="15">
        <v>23</v>
      </c>
      <c r="B76" s="37" t="s">
        <v>48</v>
      </c>
      <c r="C76" s="28"/>
      <c r="D76" s="28"/>
      <c r="E76" s="28"/>
      <c r="F76" s="98"/>
      <c r="G76" s="98"/>
      <c r="H76" s="98"/>
      <c r="I76" s="99">
        <f t="shared" si="3"/>
        <v>0</v>
      </c>
      <c r="J76" s="320"/>
    </row>
    <row r="77" spans="1:10">
      <c r="A77" s="16">
        <v>24</v>
      </c>
      <c r="B77" s="34" t="s">
        <v>49</v>
      </c>
      <c r="C77" s="28"/>
      <c r="D77" s="28"/>
      <c r="E77" s="28"/>
      <c r="F77" s="98"/>
      <c r="G77" s="98"/>
      <c r="H77" s="98"/>
      <c r="I77" s="99">
        <f t="shared" si="3"/>
        <v>0</v>
      </c>
      <c r="J77" s="320"/>
    </row>
    <row r="78" spans="1:10" ht="22.85" thickBot="1">
      <c r="A78" s="19">
        <v>25</v>
      </c>
      <c r="B78" s="34" t="s">
        <v>29</v>
      </c>
      <c r="C78" s="221" t="s">
        <v>275</v>
      </c>
      <c r="D78" s="166" t="s">
        <v>276</v>
      </c>
      <c r="E78" s="222" t="s">
        <v>277</v>
      </c>
      <c r="F78" s="167">
        <f>101986.92+485652</f>
        <v>587638.92000000004</v>
      </c>
      <c r="G78" s="167">
        <v>485652</v>
      </c>
      <c r="H78" s="167">
        <v>485652</v>
      </c>
      <c r="I78" s="168">
        <f>H78-G78</f>
        <v>0</v>
      </c>
      <c r="J78" s="323" t="s">
        <v>157</v>
      </c>
    </row>
    <row r="79" spans="1:10" ht="15.7" thickTop="1" thickBot="1">
      <c r="A79" s="301" t="s">
        <v>30</v>
      </c>
      <c r="B79" s="302"/>
      <c r="C79" s="302"/>
      <c r="D79" s="302"/>
      <c r="E79" s="303"/>
      <c r="F79" s="183">
        <f>SUM(F50:F78)</f>
        <v>3489597.09</v>
      </c>
      <c r="G79" s="183">
        <f>SUM(G50:G78)</f>
        <v>2955015.26</v>
      </c>
      <c r="H79" s="274">
        <f>SUM(H53:H78)</f>
        <v>3593408.05</v>
      </c>
      <c r="I79" s="275">
        <f>SUM(I67:I78)</f>
        <v>638392.79</v>
      </c>
      <c r="J79" s="286"/>
    </row>
    <row r="80" spans="1:10" ht="15.7" thickTop="1" thickBot="1">
      <c r="A80" s="298" t="s">
        <v>31</v>
      </c>
      <c r="B80" s="299"/>
      <c r="C80" s="299"/>
      <c r="D80" s="299"/>
      <c r="E80" s="299"/>
      <c r="F80" s="186">
        <f>SUM(F79+F49)</f>
        <v>13083725.17</v>
      </c>
      <c r="G80" s="187">
        <f>SUM(G79,G49)</f>
        <v>10927434.27</v>
      </c>
      <c r="H80" s="188">
        <f>SUM(H79+H49)</f>
        <v>14451119.559999999</v>
      </c>
      <c r="I80" s="276">
        <f>SUM(I79,I49)</f>
        <v>3523685.29</v>
      </c>
      <c r="J80" s="287"/>
    </row>
    <row r="82" spans="8:8" ht="15" thickBot="1"/>
    <row r="83" spans="8:8" ht="15.7" thickTop="1" thickBot="1">
      <c r="H83" s="273"/>
    </row>
    <row r="84" spans="8:8" ht="15" thickTop="1"/>
  </sheetData>
  <mergeCells count="24">
    <mergeCell ref="J79:J80"/>
    <mergeCell ref="A80:E80"/>
    <mergeCell ref="A42:A44"/>
    <mergeCell ref="B42:B44"/>
    <mergeCell ref="A49:E49"/>
    <mergeCell ref="A21:A23"/>
    <mergeCell ref="B21:B23"/>
    <mergeCell ref="A24:A40"/>
    <mergeCell ref="B24:B40"/>
    <mergeCell ref="A79:E79"/>
    <mergeCell ref="A12:A14"/>
    <mergeCell ref="B12:B14"/>
    <mergeCell ref="A15:A17"/>
    <mergeCell ref="B15:B17"/>
    <mergeCell ref="A18:A20"/>
    <mergeCell ref="B18:B20"/>
    <mergeCell ref="A9:A11"/>
    <mergeCell ref="B9:B11"/>
    <mergeCell ref="A1:J1"/>
    <mergeCell ref="A3:J3"/>
    <mergeCell ref="A4:J4"/>
    <mergeCell ref="A6:A8"/>
    <mergeCell ref="B6:B8"/>
    <mergeCell ref="G2:H2"/>
  </mergeCells>
  <pageMargins left="0.23622047244094488" right="0.23622047244094488" top="0.55118110236220474" bottom="0.74803149606299213" header="0.31496062992125984" footer="0.31496062992125984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5"/>
  <sheetViews>
    <sheetView topLeftCell="A49" workbookViewId="0">
      <selection activeCell="E80" sqref="E80"/>
    </sheetView>
  </sheetViews>
  <sheetFormatPr defaultRowHeight="14.3"/>
  <cols>
    <col min="2" max="2" width="24" customWidth="1"/>
    <col min="3" max="3" width="27" customWidth="1"/>
    <col min="4" max="4" width="15.140625" customWidth="1"/>
    <col min="5" max="5" width="22" customWidth="1"/>
    <col min="6" max="9" width="16.5703125" customWidth="1"/>
  </cols>
  <sheetData>
    <row r="1" spans="1:10">
      <c r="A1" s="297" t="s">
        <v>53</v>
      </c>
      <c r="B1" s="297"/>
      <c r="C1" s="297"/>
      <c r="D1" s="297"/>
      <c r="E1" s="297"/>
      <c r="F1" s="297"/>
      <c r="G1" s="297"/>
      <c r="H1" s="297"/>
      <c r="I1" s="297"/>
      <c r="J1" s="297"/>
    </row>
    <row r="2" spans="1:10">
      <c r="A2" s="101" t="s">
        <v>0</v>
      </c>
      <c r="B2" s="14"/>
      <c r="C2" s="102"/>
      <c r="D2" s="14"/>
      <c r="E2" s="102"/>
      <c r="F2" s="14"/>
      <c r="G2" s="296" t="s">
        <v>71</v>
      </c>
      <c r="H2" s="296"/>
      <c r="I2" s="14"/>
      <c r="J2" s="103" t="s">
        <v>55</v>
      </c>
    </row>
    <row r="3" spans="1:10" ht="15.7">
      <c r="A3" s="300" t="s">
        <v>76</v>
      </c>
      <c r="B3" s="300"/>
      <c r="C3" s="300"/>
      <c r="D3" s="300"/>
      <c r="E3" s="300"/>
      <c r="F3" s="300"/>
      <c r="G3" s="300"/>
      <c r="H3" s="300"/>
      <c r="I3" s="300"/>
      <c r="J3" s="300"/>
    </row>
    <row r="4" spans="1:10" ht="15" thickBot="1">
      <c r="A4" s="285" t="s">
        <v>74</v>
      </c>
      <c r="B4" s="285"/>
      <c r="C4" s="285"/>
      <c r="D4" s="285"/>
      <c r="E4" s="285"/>
      <c r="F4" s="285"/>
      <c r="G4" s="285"/>
      <c r="H4" s="285"/>
      <c r="I4" s="285"/>
      <c r="J4" s="285"/>
    </row>
    <row r="5" spans="1:10" ht="54.2" thickBot="1">
      <c r="A5" s="21" t="s">
        <v>3</v>
      </c>
      <c r="B5" s="18" t="s">
        <v>4</v>
      </c>
      <c r="C5" s="31" t="s">
        <v>50</v>
      </c>
      <c r="D5" s="31" t="s">
        <v>6</v>
      </c>
      <c r="E5" s="31" t="s">
        <v>7</v>
      </c>
      <c r="F5" s="31" t="s">
        <v>8</v>
      </c>
      <c r="G5" s="31" t="s">
        <v>9</v>
      </c>
      <c r="H5" s="31" t="s">
        <v>10</v>
      </c>
      <c r="I5" s="17" t="s">
        <v>11</v>
      </c>
      <c r="J5" s="118" t="s">
        <v>51</v>
      </c>
    </row>
    <row r="6" spans="1:10">
      <c r="A6" s="288">
        <v>30</v>
      </c>
      <c r="B6" s="291" t="s">
        <v>72</v>
      </c>
      <c r="C6" s="6"/>
      <c r="D6" s="32"/>
      <c r="E6" s="35"/>
      <c r="F6" s="70"/>
      <c r="G6" s="70"/>
      <c r="H6" s="71"/>
      <c r="I6" s="72">
        <f>H6-G6</f>
        <v>0</v>
      </c>
      <c r="J6" s="305"/>
    </row>
    <row r="7" spans="1:10">
      <c r="A7" s="289"/>
      <c r="B7" s="292"/>
      <c r="C7" s="7"/>
      <c r="D7" s="27"/>
      <c r="E7" s="37"/>
      <c r="F7" s="73"/>
      <c r="G7" s="73"/>
      <c r="H7" s="74"/>
      <c r="I7" s="73">
        <f t="shared" ref="I7:I48" si="0">H7-G7</f>
        <v>0</v>
      </c>
      <c r="J7" s="306"/>
    </row>
    <row r="8" spans="1:10" ht="15" thickBot="1">
      <c r="A8" s="290"/>
      <c r="B8" s="293"/>
      <c r="C8" s="39"/>
      <c r="D8" s="40"/>
      <c r="E8" s="38"/>
      <c r="F8" s="75"/>
      <c r="G8" s="75"/>
      <c r="H8" s="76"/>
      <c r="I8" s="77">
        <f t="shared" si="0"/>
        <v>0</v>
      </c>
      <c r="J8" s="307"/>
    </row>
    <row r="9" spans="1:10">
      <c r="A9" s="288">
        <v>31</v>
      </c>
      <c r="B9" s="291" t="s">
        <v>12</v>
      </c>
      <c r="C9" s="6"/>
      <c r="D9" s="32"/>
      <c r="E9" s="35"/>
      <c r="F9" s="70"/>
      <c r="G9" s="70"/>
      <c r="H9" s="71"/>
      <c r="I9" s="72">
        <f t="shared" si="0"/>
        <v>0</v>
      </c>
      <c r="J9" s="305"/>
    </row>
    <row r="10" spans="1:10">
      <c r="A10" s="289"/>
      <c r="B10" s="292"/>
      <c r="C10" s="7"/>
      <c r="D10" s="27"/>
      <c r="E10" s="37"/>
      <c r="F10" s="73"/>
      <c r="G10" s="73"/>
      <c r="H10" s="74"/>
      <c r="I10" s="73">
        <f t="shared" si="0"/>
        <v>0</v>
      </c>
      <c r="J10" s="306"/>
    </row>
    <row r="11" spans="1:10" ht="15" thickBot="1">
      <c r="A11" s="290"/>
      <c r="B11" s="293"/>
      <c r="C11" s="39"/>
      <c r="D11" s="40"/>
      <c r="E11" s="38"/>
      <c r="F11" s="75"/>
      <c r="G11" s="75"/>
      <c r="H11" s="76"/>
      <c r="I11" s="77">
        <f t="shared" si="0"/>
        <v>0</v>
      </c>
      <c r="J11" s="307"/>
    </row>
    <row r="12" spans="1:10">
      <c r="A12" s="288">
        <v>32</v>
      </c>
      <c r="B12" s="291" t="s">
        <v>13</v>
      </c>
      <c r="C12" s="6"/>
      <c r="D12" s="32"/>
      <c r="E12" s="35"/>
      <c r="F12" s="70"/>
      <c r="G12" s="70"/>
      <c r="H12" s="71"/>
      <c r="I12" s="72">
        <f t="shared" si="0"/>
        <v>0</v>
      </c>
      <c r="J12" s="305"/>
    </row>
    <row r="13" spans="1:10">
      <c r="A13" s="289"/>
      <c r="B13" s="292"/>
      <c r="C13" s="7"/>
      <c r="D13" s="27"/>
      <c r="E13" s="37"/>
      <c r="F13" s="73"/>
      <c r="G13" s="73"/>
      <c r="H13" s="74"/>
      <c r="I13" s="73">
        <f t="shared" si="0"/>
        <v>0</v>
      </c>
      <c r="J13" s="306"/>
    </row>
    <row r="14" spans="1:10" ht="15" thickBot="1">
      <c r="A14" s="290"/>
      <c r="B14" s="293"/>
      <c r="C14" s="39"/>
      <c r="D14" s="40"/>
      <c r="E14" s="38"/>
      <c r="F14" s="75"/>
      <c r="G14" s="75"/>
      <c r="H14" s="76"/>
      <c r="I14" s="75">
        <f t="shared" si="0"/>
        <v>0</v>
      </c>
      <c r="J14" s="307"/>
    </row>
    <row r="15" spans="1:10">
      <c r="A15" s="288">
        <v>33</v>
      </c>
      <c r="B15" s="291" t="s">
        <v>14</v>
      </c>
      <c r="C15" s="6"/>
      <c r="D15" s="32"/>
      <c r="E15" s="35"/>
      <c r="F15" s="70"/>
      <c r="G15" s="70"/>
      <c r="H15" s="71"/>
      <c r="I15" s="78">
        <f t="shared" si="0"/>
        <v>0</v>
      </c>
      <c r="J15" s="305"/>
    </row>
    <row r="16" spans="1:10">
      <c r="A16" s="289"/>
      <c r="B16" s="292"/>
      <c r="C16" s="7"/>
      <c r="D16" s="27"/>
      <c r="E16" s="37"/>
      <c r="F16" s="73"/>
      <c r="G16" s="74"/>
      <c r="H16" s="74"/>
      <c r="I16" s="73">
        <f t="shared" si="0"/>
        <v>0</v>
      </c>
      <c r="J16" s="306"/>
    </row>
    <row r="17" spans="1:10" ht="15" thickBot="1">
      <c r="A17" s="290"/>
      <c r="B17" s="293"/>
      <c r="C17" s="39"/>
      <c r="D17" s="40"/>
      <c r="E17" s="38"/>
      <c r="F17" s="75"/>
      <c r="G17" s="76"/>
      <c r="H17" s="76"/>
      <c r="I17" s="75">
        <f t="shared" si="0"/>
        <v>0</v>
      </c>
      <c r="J17" s="307"/>
    </row>
    <row r="18" spans="1:10">
      <c r="A18" s="288">
        <v>34</v>
      </c>
      <c r="B18" s="291" t="s">
        <v>15</v>
      </c>
      <c r="C18" s="63"/>
      <c r="D18" s="42"/>
      <c r="E18" s="67"/>
      <c r="F18" s="72"/>
      <c r="G18" s="79"/>
      <c r="H18" s="79"/>
      <c r="I18" s="78">
        <f t="shared" si="0"/>
        <v>0</v>
      </c>
      <c r="J18" s="310"/>
    </row>
    <row r="19" spans="1:10">
      <c r="A19" s="289"/>
      <c r="B19" s="292"/>
      <c r="C19" s="64"/>
      <c r="D19" s="33"/>
      <c r="E19" s="68"/>
      <c r="F19" s="73"/>
      <c r="G19" s="74"/>
      <c r="H19" s="74"/>
      <c r="I19" s="73">
        <f t="shared" si="0"/>
        <v>0</v>
      </c>
      <c r="J19" s="311"/>
    </row>
    <row r="20" spans="1:10" ht="15" thickBot="1">
      <c r="A20" s="290"/>
      <c r="B20" s="293"/>
      <c r="C20" s="43"/>
      <c r="D20" s="29"/>
      <c r="E20" s="44"/>
      <c r="F20" s="75"/>
      <c r="G20" s="76"/>
      <c r="H20" s="76"/>
      <c r="I20" s="75">
        <f t="shared" si="0"/>
        <v>0</v>
      </c>
      <c r="J20" s="312"/>
    </row>
    <row r="21" spans="1:10">
      <c r="A21" s="288">
        <v>35</v>
      </c>
      <c r="B21" s="292" t="s">
        <v>16</v>
      </c>
      <c r="C21" s="65"/>
      <c r="D21" s="41"/>
      <c r="E21" s="69"/>
      <c r="F21" s="78"/>
      <c r="G21" s="80"/>
      <c r="H21" s="80"/>
      <c r="I21" s="78">
        <f t="shared" si="0"/>
        <v>0</v>
      </c>
      <c r="J21" s="313"/>
    </row>
    <row r="22" spans="1:10">
      <c r="A22" s="289"/>
      <c r="B22" s="292"/>
      <c r="C22" s="64"/>
      <c r="D22" s="33"/>
      <c r="E22" s="68"/>
      <c r="F22" s="73"/>
      <c r="G22" s="74"/>
      <c r="H22" s="74"/>
      <c r="I22" s="73">
        <f t="shared" si="0"/>
        <v>0</v>
      </c>
      <c r="J22" s="311"/>
    </row>
    <row r="23" spans="1:10" ht="15" thickBot="1">
      <c r="A23" s="290"/>
      <c r="B23" s="292"/>
      <c r="C23" s="29"/>
      <c r="D23" s="29"/>
      <c r="E23" s="44"/>
      <c r="F23" s="75"/>
      <c r="G23" s="76"/>
      <c r="H23" s="76"/>
      <c r="I23" s="75">
        <f t="shared" si="0"/>
        <v>0</v>
      </c>
      <c r="J23" s="312"/>
    </row>
    <row r="24" spans="1:10" ht="22.1">
      <c r="A24" s="288">
        <v>36</v>
      </c>
      <c r="B24" s="291" t="s">
        <v>17</v>
      </c>
      <c r="C24" s="263" t="s">
        <v>127</v>
      </c>
      <c r="D24" s="264" t="s">
        <v>117</v>
      </c>
      <c r="E24" s="265" t="s">
        <v>118</v>
      </c>
      <c r="F24" s="266">
        <v>9387974.5299999993</v>
      </c>
      <c r="G24" s="266">
        <v>7758656.6399999997</v>
      </c>
      <c r="H24" s="264">
        <v>9720236</v>
      </c>
      <c r="I24" s="267">
        <f t="shared" si="0"/>
        <v>1961579.3600000003</v>
      </c>
      <c r="J24" s="334">
        <v>11</v>
      </c>
    </row>
    <row r="25" spans="1:10" ht="32.799999999999997">
      <c r="A25" s="289"/>
      <c r="B25" s="292"/>
      <c r="C25" s="268"/>
      <c r="D25" s="257" t="s">
        <v>133</v>
      </c>
      <c r="E25" s="261" t="s">
        <v>134</v>
      </c>
      <c r="F25" s="258"/>
      <c r="G25" s="258"/>
      <c r="H25" s="269">
        <v>4459000</v>
      </c>
      <c r="I25" s="260"/>
      <c r="J25" s="335"/>
    </row>
    <row r="26" spans="1:10" ht="22.1">
      <c r="A26" s="289"/>
      <c r="B26" s="292"/>
      <c r="C26" s="268" t="s">
        <v>106</v>
      </c>
      <c r="D26" s="257"/>
      <c r="E26" s="257" t="s">
        <v>136</v>
      </c>
      <c r="F26" s="258">
        <v>344918</v>
      </c>
      <c r="G26" s="258">
        <v>285056</v>
      </c>
      <c r="H26" s="257">
        <v>1090000</v>
      </c>
      <c r="I26" s="260">
        <f>SUM(H26-G26)</f>
        <v>804944</v>
      </c>
      <c r="J26" s="326">
        <v>3</v>
      </c>
    </row>
    <row r="27" spans="1:10">
      <c r="A27" s="289"/>
      <c r="B27" s="292"/>
      <c r="C27" s="255" t="s">
        <v>138</v>
      </c>
      <c r="D27" s="257"/>
      <c r="E27" s="257" t="s">
        <v>137</v>
      </c>
      <c r="F27" s="258">
        <v>226854</v>
      </c>
      <c r="G27" s="258">
        <v>187400</v>
      </c>
      <c r="H27" s="257">
        <v>200000</v>
      </c>
      <c r="I27" s="260">
        <f>SUM(H27-G27)</f>
        <v>12600</v>
      </c>
      <c r="J27" s="326">
        <v>4</v>
      </c>
    </row>
    <row r="28" spans="1:10" ht="22.1">
      <c r="A28" s="289"/>
      <c r="B28" s="292"/>
      <c r="C28" s="270" t="s">
        <v>106</v>
      </c>
      <c r="D28" s="257"/>
      <c r="E28" s="257" t="s">
        <v>92</v>
      </c>
      <c r="F28" s="258">
        <v>309117.49</v>
      </c>
      <c r="G28" s="258">
        <v>255469</v>
      </c>
      <c r="H28" s="257">
        <v>640000</v>
      </c>
      <c r="I28" s="260">
        <f>SUM(H27-G27)</f>
        <v>12600</v>
      </c>
      <c r="J28" s="326">
        <v>6</v>
      </c>
    </row>
    <row r="29" spans="1:10">
      <c r="A29" s="289"/>
      <c r="B29" s="292"/>
      <c r="C29" s="255" t="s">
        <v>107</v>
      </c>
      <c r="D29" s="257"/>
      <c r="E29" s="257" t="s">
        <v>93</v>
      </c>
      <c r="F29" s="258">
        <v>242605</v>
      </c>
      <c r="G29" s="258">
        <v>200500</v>
      </c>
      <c r="H29" s="257">
        <v>439000</v>
      </c>
      <c r="I29" s="260">
        <f t="shared" ref="I29:I34" si="1">SUM(H29-G29)</f>
        <v>238500</v>
      </c>
      <c r="J29" s="326">
        <v>6</v>
      </c>
    </row>
    <row r="30" spans="1:10" ht="22.1">
      <c r="A30" s="289"/>
      <c r="B30" s="292"/>
      <c r="C30" s="270" t="s">
        <v>106</v>
      </c>
      <c r="D30" s="257"/>
      <c r="E30" s="261" t="s">
        <v>135</v>
      </c>
      <c r="F30" s="258">
        <v>816570.92</v>
      </c>
      <c r="G30" s="258">
        <v>674852</v>
      </c>
      <c r="H30" s="257">
        <v>2090000</v>
      </c>
      <c r="I30" s="262">
        <f t="shared" si="1"/>
        <v>1415148</v>
      </c>
      <c r="J30" s="326">
        <v>7</v>
      </c>
    </row>
    <row r="31" spans="1:10" ht="32.799999999999997">
      <c r="A31" s="289"/>
      <c r="B31" s="292"/>
      <c r="C31" s="255" t="s">
        <v>128</v>
      </c>
      <c r="D31" s="257" t="s">
        <v>119</v>
      </c>
      <c r="E31" s="261" t="s">
        <v>120</v>
      </c>
      <c r="F31" s="258">
        <v>16050927</v>
      </c>
      <c r="G31" s="258">
        <v>13265229</v>
      </c>
      <c r="H31" s="257">
        <v>17778900</v>
      </c>
      <c r="I31" s="262">
        <f t="shared" si="1"/>
        <v>4513671</v>
      </c>
      <c r="J31" s="335">
        <v>4</v>
      </c>
    </row>
    <row r="32" spans="1:10" ht="43.5">
      <c r="A32" s="289"/>
      <c r="B32" s="292"/>
      <c r="C32" s="270" t="s">
        <v>129</v>
      </c>
      <c r="D32" s="257" t="s">
        <v>121</v>
      </c>
      <c r="E32" s="261" t="s">
        <v>122</v>
      </c>
      <c r="F32" s="258">
        <v>5094787.28</v>
      </c>
      <c r="G32" s="258">
        <v>4210568</v>
      </c>
      <c r="H32" s="257">
        <v>5321417</v>
      </c>
      <c r="I32" s="262">
        <f t="shared" si="1"/>
        <v>1110849</v>
      </c>
      <c r="J32" s="335">
        <v>17</v>
      </c>
    </row>
    <row r="33" spans="1:10" ht="22.1">
      <c r="A33" s="289"/>
      <c r="B33" s="292"/>
      <c r="C33" s="270" t="s">
        <v>127</v>
      </c>
      <c r="D33" s="257" t="s">
        <v>123</v>
      </c>
      <c r="E33" s="261" t="s">
        <v>124</v>
      </c>
      <c r="F33" s="271">
        <v>7122177.3899999997</v>
      </c>
      <c r="G33" s="271">
        <v>5886097.0199999996</v>
      </c>
      <c r="H33" s="272">
        <v>5755184</v>
      </c>
      <c r="I33" s="262">
        <f t="shared" si="1"/>
        <v>-130913.01999999955</v>
      </c>
      <c r="J33" s="335">
        <v>3</v>
      </c>
    </row>
    <row r="34" spans="1:10" ht="22.1">
      <c r="A34" s="289"/>
      <c r="B34" s="292"/>
      <c r="C34" s="201" t="s">
        <v>116</v>
      </c>
      <c r="D34" s="213" t="s">
        <v>131</v>
      </c>
      <c r="E34" s="204" t="s">
        <v>132</v>
      </c>
      <c r="F34" s="203">
        <v>8808997.0199999996</v>
      </c>
      <c r="G34" s="203">
        <v>7280162.8300000001</v>
      </c>
      <c r="H34" s="202">
        <v>9879407</v>
      </c>
      <c r="I34" s="77">
        <f t="shared" si="1"/>
        <v>2599244.17</v>
      </c>
      <c r="J34" s="335">
        <v>5</v>
      </c>
    </row>
    <row r="35" spans="1:10" ht="33.5" thickBot="1">
      <c r="A35" s="290"/>
      <c r="B35" s="292"/>
      <c r="C35" s="226" t="s">
        <v>130</v>
      </c>
      <c r="D35" s="225" t="s">
        <v>125</v>
      </c>
      <c r="E35" s="227" t="s">
        <v>126</v>
      </c>
      <c r="F35" s="208">
        <v>3563846.5</v>
      </c>
      <c r="G35" s="228">
        <v>3098997</v>
      </c>
      <c r="H35" s="229">
        <v>3098997</v>
      </c>
      <c r="I35" s="77">
        <f t="shared" si="0"/>
        <v>0</v>
      </c>
      <c r="J35" s="336">
        <v>1</v>
      </c>
    </row>
    <row r="36" spans="1:10">
      <c r="A36" s="294">
        <v>37</v>
      </c>
      <c r="B36" s="291" t="s">
        <v>52</v>
      </c>
      <c r="C36" s="63"/>
      <c r="D36" s="42"/>
      <c r="E36" s="67"/>
      <c r="F36" s="224"/>
      <c r="G36" s="79"/>
      <c r="H36" s="79"/>
      <c r="I36" s="72">
        <f t="shared" si="0"/>
        <v>0</v>
      </c>
      <c r="J36" s="310"/>
    </row>
    <row r="37" spans="1:10">
      <c r="A37" s="295"/>
      <c r="B37" s="292"/>
      <c r="C37" s="64"/>
      <c r="D37" s="33"/>
      <c r="E37" s="68"/>
      <c r="F37" s="73"/>
      <c r="G37" s="74"/>
      <c r="H37" s="74"/>
      <c r="I37" s="73">
        <f t="shared" si="0"/>
        <v>0</v>
      </c>
      <c r="J37" s="311"/>
    </row>
    <row r="38" spans="1:10" ht="15" thickBot="1">
      <c r="A38" s="295"/>
      <c r="B38" s="293"/>
      <c r="C38" s="43"/>
      <c r="D38" s="29"/>
      <c r="E38" s="44"/>
      <c r="F38" s="75"/>
      <c r="G38" s="76"/>
      <c r="H38" s="76"/>
      <c r="I38" s="75">
        <f t="shared" si="0"/>
        <v>0</v>
      </c>
      <c r="J38" s="312"/>
    </row>
    <row r="39" spans="1:10">
      <c r="A39" s="288">
        <v>38</v>
      </c>
      <c r="B39" s="292" t="s">
        <v>18</v>
      </c>
      <c r="C39" s="47"/>
      <c r="D39" s="26"/>
      <c r="E39" s="24"/>
      <c r="F39" s="81"/>
      <c r="G39" s="81"/>
      <c r="H39" s="82"/>
      <c r="I39" s="78">
        <f t="shared" si="0"/>
        <v>0</v>
      </c>
      <c r="J39" s="315"/>
    </row>
    <row r="40" spans="1:10">
      <c r="A40" s="289"/>
      <c r="B40" s="292"/>
      <c r="C40" s="8"/>
      <c r="D40" s="23"/>
      <c r="E40" s="22"/>
      <c r="F40" s="83"/>
      <c r="G40" s="83"/>
      <c r="H40" s="84"/>
      <c r="I40" s="73">
        <f t="shared" si="0"/>
        <v>0</v>
      </c>
      <c r="J40" s="306"/>
    </row>
    <row r="41" spans="1:10" ht="15" thickBot="1">
      <c r="A41" s="289"/>
      <c r="B41" s="292"/>
      <c r="C41" s="9"/>
      <c r="D41" s="45"/>
      <c r="E41" s="46"/>
      <c r="F41" s="85"/>
      <c r="G41" s="85"/>
      <c r="H41" s="86"/>
      <c r="I41" s="77">
        <f t="shared" si="0"/>
        <v>0</v>
      </c>
      <c r="J41" s="309"/>
    </row>
    <row r="42" spans="1:10">
      <c r="A42" s="288">
        <v>39</v>
      </c>
      <c r="B42" s="291" t="s">
        <v>19</v>
      </c>
      <c r="C42" s="48"/>
      <c r="D42" s="49"/>
      <c r="E42" s="50"/>
      <c r="F42" s="87"/>
      <c r="G42" s="87"/>
      <c r="H42" s="88"/>
      <c r="I42" s="72">
        <f t="shared" si="0"/>
        <v>0</v>
      </c>
      <c r="J42" s="308"/>
    </row>
    <row r="43" spans="1:10">
      <c r="A43" s="289"/>
      <c r="B43" s="292"/>
      <c r="C43" s="8"/>
      <c r="D43" s="23"/>
      <c r="E43" s="22"/>
      <c r="F43" s="83"/>
      <c r="G43" s="83"/>
      <c r="H43" s="84"/>
      <c r="I43" s="73">
        <f t="shared" si="0"/>
        <v>0</v>
      </c>
      <c r="J43" s="306"/>
    </row>
    <row r="44" spans="1:10" ht="15" thickBot="1">
      <c r="A44" s="290"/>
      <c r="B44" s="293"/>
      <c r="C44" s="51"/>
      <c r="D44" s="52"/>
      <c r="E44" s="53"/>
      <c r="F44" s="89"/>
      <c r="G44" s="89"/>
      <c r="H44" s="90"/>
      <c r="I44" s="75">
        <f t="shared" si="0"/>
        <v>0</v>
      </c>
      <c r="J44" s="307"/>
    </row>
    <row r="45" spans="1:10" ht="15" thickBot="1">
      <c r="A45" s="58"/>
      <c r="B45" s="60" t="s">
        <v>20</v>
      </c>
      <c r="C45" s="150"/>
      <c r="D45" s="56"/>
      <c r="E45" s="57"/>
      <c r="F45" s="93"/>
      <c r="G45" s="94"/>
      <c r="H45" s="94"/>
      <c r="I45" s="95">
        <f t="shared" si="0"/>
        <v>0</v>
      </c>
      <c r="J45" s="318"/>
    </row>
    <row r="46" spans="1:10" ht="15" thickBot="1">
      <c r="A46" s="146"/>
      <c r="B46" s="145" t="s">
        <v>147</v>
      </c>
      <c r="C46" s="30"/>
      <c r="D46" s="25"/>
      <c r="E46" s="54"/>
      <c r="F46" s="91"/>
      <c r="G46" s="92"/>
      <c r="H46" s="92"/>
      <c r="I46" s="70"/>
      <c r="J46" s="317"/>
    </row>
    <row r="47" spans="1:10" ht="22.1" thickBot="1">
      <c r="A47" s="59"/>
      <c r="B47" s="61" t="s">
        <v>21</v>
      </c>
      <c r="C47" s="55"/>
      <c r="D47" s="56"/>
      <c r="E47" s="57"/>
      <c r="F47" s="93"/>
      <c r="G47" s="94"/>
      <c r="H47" s="94"/>
      <c r="I47" s="95">
        <f t="shared" si="0"/>
        <v>0</v>
      </c>
      <c r="J47" s="318"/>
    </row>
    <row r="48" spans="1:10" ht="15" thickBot="1">
      <c r="A48" s="301" t="s">
        <v>22</v>
      </c>
      <c r="B48" s="302"/>
      <c r="C48" s="302"/>
      <c r="D48" s="302"/>
      <c r="E48" s="303"/>
      <c r="F48" s="104">
        <f>SUM(F6:F47)</f>
        <v>51968775.129999995</v>
      </c>
      <c r="G48" s="105">
        <f>SUM(G6:G47)</f>
        <v>43102987.490000002</v>
      </c>
      <c r="H48" s="106">
        <f>SUM(H6:H47)</f>
        <v>60472141</v>
      </c>
      <c r="I48" s="254">
        <f t="shared" si="0"/>
        <v>17369153.509999998</v>
      </c>
      <c r="J48" s="319"/>
    </row>
    <row r="49" spans="1:10">
      <c r="A49" s="20">
        <v>1</v>
      </c>
      <c r="B49" s="36" t="s">
        <v>32</v>
      </c>
      <c r="C49" s="23"/>
      <c r="D49" s="23"/>
      <c r="E49" s="23"/>
      <c r="F49" s="96"/>
      <c r="G49" s="96"/>
      <c r="H49" s="96"/>
      <c r="I49" s="96">
        <f>H49-G49</f>
        <v>0</v>
      </c>
      <c r="J49" s="320"/>
    </row>
    <row r="50" spans="1:10">
      <c r="A50" s="15">
        <v>2</v>
      </c>
      <c r="B50" s="37" t="s">
        <v>33</v>
      </c>
      <c r="C50" s="62"/>
      <c r="D50" s="62"/>
      <c r="E50" s="62"/>
      <c r="F50" s="97"/>
      <c r="G50" s="97"/>
      <c r="H50" s="97"/>
      <c r="I50" s="96">
        <f t="shared" ref="I50:I74" si="2">H50-G50</f>
        <v>0</v>
      </c>
      <c r="J50" s="320"/>
    </row>
    <row r="51" spans="1:10">
      <c r="A51" s="15">
        <v>3</v>
      </c>
      <c r="B51" s="37" t="s">
        <v>34</v>
      </c>
      <c r="C51" s="62"/>
      <c r="D51" s="62"/>
      <c r="E51" s="62"/>
      <c r="F51" s="97"/>
      <c r="G51" s="97"/>
      <c r="H51" s="97"/>
      <c r="I51" s="96">
        <f t="shared" si="2"/>
        <v>0</v>
      </c>
      <c r="J51" s="320"/>
    </row>
    <row r="52" spans="1:10">
      <c r="A52" s="15">
        <v>4</v>
      </c>
      <c r="B52" s="37" t="s">
        <v>23</v>
      </c>
      <c r="C52" s="62"/>
      <c r="D52" s="62"/>
      <c r="E52" s="62"/>
      <c r="F52" s="97"/>
      <c r="G52" s="97"/>
      <c r="H52" s="97"/>
      <c r="I52" s="96">
        <f t="shared" si="2"/>
        <v>0</v>
      </c>
      <c r="J52" s="320"/>
    </row>
    <row r="53" spans="1:10">
      <c r="A53" s="15">
        <v>5</v>
      </c>
      <c r="B53" s="37" t="s">
        <v>35</v>
      </c>
      <c r="C53" s="62"/>
      <c r="D53" s="62"/>
      <c r="E53" s="62"/>
      <c r="F53" s="97"/>
      <c r="G53" s="97"/>
      <c r="H53" s="97"/>
      <c r="I53" s="96">
        <f t="shared" si="2"/>
        <v>0</v>
      </c>
      <c r="J53" s="320"/>
    </row>
    <row r="54" spans="1:10">
      <c r="A54" s="15">
        <v>6</v>
      </c>
      <c r="B54" s="37" t="s">
        <v>24</v>
      </c>
      <c r="C54" s="62"/>
      <c r="D54" s="62"/>
      <c r="E54" s="62"/>
      <c r="F54" s="97"/>
      <c r="G54" s="97"/>
      <c r="H54" s="97"/>
      <c r="I54" s="96">
        <f t="shared" si="2"/>
        <v>0</v>
      </c>
      <c r="J54" s="320"/>
    </row>
    <row r="55" spans="1:10">
      <c r="A55" s="15">
        <v>7</v>
      </c>
      <c r="B55" s="37" t="s">
        <v>36</v>
      </c>
      <c r="C55" s="23"/>
      <c r="D55" s="23"/>
      <c r="E55" s="23"/>
      <c r="F55" s="96"/>
      <c r="G55" s="96"/>
      <c r="H55" s="96"/>
      <c r="I55" s="96">
        <f t="shared" si="2"/>
        <v>0</v>
      </c>
      <c r="J55" s="320"/>
    </row>
    <row r="56" spans="1:10">
      <c r="A56" s="15">
        <v>8</v>
      </c>
      <c r="B56" s="37" t="s">
        <v>37</v>
      </c>
      <c r="C56" s="28"/>
      <c r="D56" s="28"/>
      <c r="E56" s="28"/>
      <c r="F56" s="98"/>
      <c r="G56" s="98"/>
      <c r="H56" s="98"/>
      <c r="I56" s="99">
        <f t="shared" si="2"/>
        <v>0</v>
      </c>
      <c r="J56" s="320"/>
    </row>
    <row r="57" spans="1:10">
      <c r="A57" s="15">
        <v>9</v>
      </c>
      <c r="B57" s="37" t="s">
        <v>38</v>
      </c>
      <c r="C57" s="28"/>
      <c r="D57" s="28"/>
      <c r="E57" s="28"/>
      <c r="F57" s="98"/>
      <c r="G57" s="98"/>
      <c r="H57" s="98"/>
      <c r="I57" s="99">
        <f t="shared" si="2"/>
        <v>0</v>
      </c>
      <c r="J57" s="320"/>
    </row>
    <row r="58" spans="1:10">
      <c r="A58" s="15">
        <v>10</v>
      </c>
      <c r="B58" s="37" t="s">
        <v>39</v>
      </c>
      <c r="C58" s="28"/>
      <c r="D58" s="28"/>
      <c r="E58" s="28"/>
      <c r="F58" s="98"/>
      <c r="G58" s="98"/>
      <c r="H58" s="98"/>
      <c r="I58" s="99">
        <f t="shared" si="2"/>
        <v>0</v>
      </c>
      <c r="J58" s="320"/>
    </row>
    <row r="59" spans="1:10">
      <c r="A59" s="15">
        <v>11</v>
      </c>
      <c r="B59" s="37" t="s">
        <v>40</v>
      </c>
      <c r="C59" s="28"/>
      <c r="D59" s="28"/>
      <c r="E59" s="28"/>
      <c r="F59" s="98"/>
      <c r="G59" s="98"/>
      <c r="H59" s="98"/>
      <c r="I59" s="99">
        <f t="shared" si="2"/>
        <v>0</v>
      </c>
      <c r="J59" s="320"/>
    </row>
    <row r="60" spans="1:10">
      <c r="A60" s="15">
        <v>12</v>
      </c>
      <c r="B60" s="37" t="s">
        <v>41</v>
      </c>
      <c r="C60" s="28"/>
      <c r="D60" s="28"/>
      <c r="E60" s="28"/>
      <c r="F60" s="98"/>
      <c r="G60" s="98"/>
      <c r="H60" s="98"/>
      <c r="I60" s="99">
        <f t="shared" si="2"/>
        <v>0</v>
      </c>
      <c r="J60" s="320"/>
    </row>
    <row r="61" spans="1:10" ht="22.1">
      <c r="A61" s="15">
        <v>13</v>
      </c>
      <c r="B61" s="37" t="s">
        <v>42</v>
      </c>
      <c r="C61" s="28"/>
      <c r="D61" s="28"/>
      <c r="E61" s="28"/>
      <c r="F61" s="98"/>
      <c r="G61" s="98"/>
      <c r="H61" s="98"/>
      <c r="I61" s="99">
        <f t="shared" si="2"/>
        <v>0</v>
      </c>
      <c r="J61" s="320"/>
    </row>
    <row r="62" spans="1:10">
      <c r="A62" s="15">
        <v>14</v>
      </c>
      <c r="B62" s="37" t="s">
        <v>43</v>
      </c>
      <c r="C62" s="28"/>
      <c r="D62" s="28"/>
      <c r="E62" s="28"/>
      <c r="F62" s="98"/>
      <c r="G62" s="98"/>
      <c r="H62" s="98"/>
      <c r="I62" s="99">
        <f t="shared" si="2"/>
        <v>0</v>
      </c>
      <c r="J62" s="320"/>
    </row>
    <row r="63" spans="1:10" ht="22.1">
      <c r="A63" s="15">
        <v>15</v>
      </c>
      <c r="B63" s="37" t="s">
        <v>25</v>
      </c>
      <c r="C63" s="28"/>
      <c r="D63" s="28"/>
      <c r="E63" s="28"/>
      <c r="F63" s="98"/>
      <c r="G63" s="98"/>
      <c r="H63" s="98"/>
      <c r="I63" s="99">
        <f t="shared" si="2"/>
        <v>0</v>
      </c>
      <c r="J63" s="320"/>
    </row>
    <row r="64" spans="1:10">
      <c r="A64" s="15">
        <v>16</v>
      </c>
      <c r="B64" s="37" t="s">
        <v>44</v>
      </c>
      <c r="C64" s="28"/>
      <c r="D64" s="28"/>
      <c r="E64" s="28"/>
      <c r="F64" s="98"/>
      <c r="G64" s="98"/>
      <c r="H64" s="98"/>
      <c r="I64" s="99">
        <f t="shared" si="2"/>
        <v>0</v>
      </c>
      <c r="J64" s="320"/>
    </row>
    <row r="65" spans="1:10">
      <c r="A65" s="15">
        <v>17</v>
      </c>
      <c r="B65" s="37" t="s">
        <v>26</v>
      </c>
      <c r="C65" s="28"/>
      <c r="D65" s="28"/>
      <c r="E65" s="28"/>
      <c r="F65" s="98"/>
      <c r="G65" s="98"/>
      <c r="H65" s="98"/>
      <c r="I65" s="99">
        <f t="shared" si="2"/>
        <v>0</v>
      </c>
      <c r="J65" s="320"/>
    </row>
    <row r="66" spans="1:10" ht="22.1">
      <c r="A66" s="15">
        <v>18</v>
      </c>
      <c r="B66" s="37" t="s">
        <v>45</v>
      </c>
      <c r="C66" s="28"/>
      <c r="D66" s="28"/>
      <c r="E66" s="28"/>
      <c r="F66" s="98"/>
      <c r="G66" s="98"/>
      <c r="H66" s="98"/>
      <c r="I66" s="99">
        <f t="shared" si="2"/>
        <v>0</v>
      </c>
      <c r="J66" s="320"/>
    </row>
    <row r="67" spans="1:10" ht="22.1">
      <c r="A67" s="15">
        <v>19</v>
      </c>
      <c r="B67" s="37" t="s">
        <v>46</v>
      </c>
      <c r="C67" s="28"/>
      <c r="D67" s="28"/>
      <c r="E67" s="28"/>
      <c r="F67" s="98"/>
      <c r="G67" s="98"/>
      <c r="H67" s="98"/>
      <c r="I67" s="99">
        <f t="shared" si="2"/>
        <v>0</v>
      </c>
      <c r="J67" s="320"/>
    </row>
    <row r="68" spans="1:10" ht="22.1">
      <c r="A68" s="15">
        <v>20</v>
      </c>
      <c r="B68" s="37" t="s">
        <v>27</v>
      </c>
      <c r="C68" s="28"/>
      <c r="D68" s="28"/>
      <c r="E68" s="28"/>
      <c r="F68" s="98"/>
      <c r="G68" s="98"/>
      <c r="H68" s="98"/>
      <c r="I68" s="99">
        <f t="shared" si="2"/>
        <v>0</v>
      </c>
      <c r="J68" s="320"/>
    </row>
    <row r="69" spans="1:10">
      <c r="A69" s="15">
        <v>21</v>
      </c>
      <c r="B69" s="37" t="s">
        <v>47</v>
      </c>
      <c r="C69" s="28"/>
      <c r="D69" s="28"/>
      <c r="E69" s="28"/>
      <c r="F69" s="98"/>
      <c r="G69" s="98"/>
      <c r="H69" s="98"/>
      <c r="I69" s="99">
        <f t="shared" si="2"/>
        <v>0</v>
      </c>
      <c r="J69" s="320"/>
    </row>
    <row r="70" spans="1:10">
      <c r="A70" s="15">
        <v>22</v>
      </c>
      <c r="B70" s="37" t="s">
        <v>28</v>
      </c>
      <c r="C70" s="28"/>
      <c r="D70" s="28"/>
      <c r="E70" s="28"/>
      <c r="F70" s="98"/>
      <c r="G70" s="98"/>
      <c r="H70" s="98"/>
      <c r="I70" s="99">
        <f t="shared" si="2"/>
        <v>0</v>
      </c>
      <c r="J70" s="320"/>
    </row>
    <row r="71" spans="1:10">
      <c r="A71" s="15">
        <v>23</v>
      </c>
      <c r="B71" s="37" t="s">
        <v>48</v>
      </c>
      <c r="C71" s="28"/>
      <c r="D71" s="28"/>
      <c r="E71" s="28"/>
      <c r="F71" s="98"/>
      <c r="G71" s="98"/>
      <c r="H71" s="98"/>
      <c r="I71" s="99">
        <f t="shared" si="2"/>
        <v>0</v>
      </c>
      <c r="J71" s="320"/>
    </row>
    <row r="72" spans="1:10">
      <c r="A72" s="16">
        <v>24</v>
      </c>
      <c r="B72" s="34" t="s">
        <v>49</v>
      </c>
      <c r="C72" s="28"/>
      <c r="D72" s="28"/>
      <c r="E72" s="28"/>
      <c r="F72" s="98"/>
      <c r="G72" s="98"/>
      <c r="H72" s="98"/>
      <c r="I72" s="99">
        <f t="shared" si="2"/>
        <v>0</v>
      </c>
      <c r="J72" s="320"/>
    </row>
    <row r="73" spans="1:10" ht="22.85" thickBot="1">
      <c r="A73" s="19">
        <v>25</v>
      </c>
      <c r="B73" s="34" t="s">
        <v>29</v>
      </c>
      <c r="C73" s="28"/>
      <c r="D73" s="28"/>
      <c r="E73" s="28"/>
      <c r="F73" s="98"/>
      <c r="G73" s="98"/>
      <c r="H73" s="98"/>
      <c r="I73" s="99">
        <f t="shared" si="2"/>
        <v>0</v>
      </c>
      <c r="J73" s="320"/>
    </row>
    <row r="74" spans="1:10" ht="15.7" thickTop="1" thickBot="1">
      <c r="A74" s="301" t="s">
        <v>30</v>
      </c>
      <c r="B74" s="302"/>
      <c r="C74" s="302"/>
      <c r="D74" s="302"/>
      <c r="E74" s="303"/>
      <c r="F74" s="183">
        <f>SUM(F49:F73)</f>
        <v>0</v>
      </c>
      <c r="G74" s="183">
        <f>SUM(G49:G73)</f>
        <v>0</v>
      </c>
      <c r="H74" s="184">
        <f ca="1">SUM(H49:H74)</f>
        <v>0</v>
      </c>
      <c r="I74" s="185">
        <f t="shared" ca="1" si="2"/>
        <v>0</v>
      </c>
      <c r="J74" s="286"/>
    </row>
    <row r="75" spans="1:10" ht="15.7" thickTop="1" thickBot="1">
      <c r="A75" s="298" t="s">
        <v>31</v>
      </c>
      <c r="B75" s="299"/>
      <c r="C75" s="299"/>
      <c r="D75" s="299"/>
      <c r="E75" s="299"/>
      <c r="F75" s="186">
        <v>51968775.130000003</v>
      </c>
      <c r="G75" s="187">
        <f>SUM(G74,G48)</f>
        <v>43102987.490000002</v>
      </c>
      <c r="H75" s="188">
        <v>60472141</v>
      </c>
      <c r="I75" s="189">
        <f ca="1">SUM(I74,I48)</f>
        <v>17369153.509999998</v>
      </c>
      <c r="J75" s="287"/>
    </row>
  </sheetData>
  <mergeCells count="28">
    <mergeCell ref="A74:E74"/>
    <mergeCell ref="J74:J75"/>
    <mergeCell ref="A75:E75"/>
    <mergeCell ref="A39:A41"/>
    <mergeCell ref="B39:B41"/>
    <mergeCell ref="A42:A44"/>
    <mergeCell ref="B42:B44"/>
    <mergeCell ref="A48:E48"/>
    <mergeCell ref="A21:A23"/>
    <mergeCell ref="B21:B23"/>
    <mergeCell ref="A24:A35"/>
    <mergeCell ref="B24:B35"/>
    <mergeCell ref="A36:A38"/>
    <mergeCell ref="B36:B38"/>
    <mergeCell ref="A12:A14"/>
    <mergeCell ref="B12:B14"/>
    <mergeCell ref="A15:A17"/>
    <mergeCell ref="B15:B17"/>
    <mergeCell ref="A18:A20"/>
    <mergeCell ref="B18:B20"/>
    <mergeCell ref="A9:A11"/>
    <mergeCell ref="B9:B11"/>
    <mergeCell ref="A1:J1"/>
    <mergeCell ref="A3:J3"/>
    <mergeCell ref="A4:J4"/>
    <mergeCell ref="A6:A8"/>
    <mergeCell ref="B6:B8"/>
    <mergeCell ref="G2:H2"/>
  </mergeCells>
  <pageMargins left="0.23622047244094491" right="0.23622047244094491" top="0.55118110236220474" bottom="0.74803149606299213" header="0.31496062992125984" footer="0.31496062992125984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7"/>
  <sheetViews>
    <sheetView workbookViewId="0">
      <selection activeCell="C14" sqref="C14"/>
    </sheetView>
  </sheetViews>
  <sheetFormatPr defaultRowHeight="14.3"/>
  <sheetData>
    <row r="1" spans="1:1">
      <c r="A1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5-50</vt:lpstr>
      <vt:lpstr>50-199</vt:lpstr>
      <vt:lpstr>200-1 999</vt:lpstr>
      <vt:lpstr>nad 2 mil.</vt:lpstr>
      <vt:lpstr>List1</vt:lpstr>
      <vt:lpstr>List2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</dc:creator>
  <cp:lastModifiedBy>Jitka Jarošová</cp:lastModifiedBy>
  <cp:lastPrinted>2015-10-29T09:26:38Z</cp:lastPrinted>
  <dcterms:created xsi:type="dcterms:W3CDTF">2014-01-27T12:38:44Z</dcterms:created>
  <dcterms:modified xsi:type="dcterms:W3CDTF">2016-02-08T07:58:24Z</dcterms:modified>
</cp:coreProperties>
</file>